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65" i="1"/>
  <c r="E34"/>
  <c r="F14" l="1"/>
  <c r="F15"/>
  <c r="F16"/>
  <c r="F17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1"/>
  <c r="F42"/>
  <c r="F43"/>
  <c r="F44"/>
  <c r="F47"/>
  <c r="F48"/>
  <c r="F49"/>
  <c r="F50"/>
  <c r="F51"/>
  <c r="F53"/>
  <c r="F54"/>
  <c r="F55"/>
  <c r="F57"/>
  <c r="F58"/>
  <c r="F59"/>
  <c r="F61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/>
  <c r="F10"/>
  <c r="F11"/>
  <c r="F12"/>
  <c r="F9"/>
  <c r="E52" l="1"/>
  <c r="F52" s="1"/>
  <c r="E45"/>
  <c r="F45" s="1"/>
  <c r="E46"/>
  <c r="F46" s="1"/>
  <c r="E40"/>
  <c r="F40" s="1"/>
  <c r="E39"/>
  <c r="F39" s="1"/>
  <c r="E18"/>
  <c r="F18" l="1"/>
  <c r="F60"/>
  <c r="F75"/>
  <c r="E56"/>
  <c r="F56" s="1"/>
  <c r="E94" l="1"/>
  <c r="F94"/>
</calcChain>
</file>

<file path=xl/sharedStrings.xml><?xml version="1.0" encoding="utf-8"?>
<sst xmlns="http://schemas.openxmlformats.org/spreadsheetml/2006/main" count="147" uniqueCount="93">
  <si>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</si>
  <si>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</si>
  <si>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</si>
  <si>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</si>
  <si>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</si>
  <si>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</si>
  <si>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</si>
  <si>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</si>
  <si>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</si>
  <si>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</si>
  <si>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</si>
  <si>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</si>
  <si>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</si>
  <si>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</si>
  <si>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</si>
  <si>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</si>
  <si>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</si>
  <si>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</si>
  <si>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</si>
  <si>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</si>
  <si>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 xml:space="preserve">17. ИНДИВИДУАЛЬНЫЕ  ТЕПЛОВЫЕ  ПУНКТЫ, СИСТЕМЫ   ВОДОПОДКАЧКИ </t>
  </si>
  <si>
    <t>13. ОКНА   и    ДВЕРИ</t>
  </si>
  <si>
    <t>15. ВЕНТИЛЯЦИЯ   и   ДЫМОУДАЛЕНИЕ</t>
  </si>
  <si>
    <t>18. ВОДОСНАБЖЕНИЕ, ОТОПЛЕНИЕ , ВОДООТВЕДЕНИЕ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</si>
  <si>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</si>
  <si>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</si>
  <si>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21. ВНУТРИДОМОВОЕ  ГАЗОВОЕ   ОБОРУДОВАНИЕ</t>
  </si>
  <si>
    <t>22. ЛИФТЫ</t>
  </si>
  <si>
    <t>Тариф на 1 м2</t>
  </si>
  <si>
    <t>23.  ЭНЕРГОСБЕРЕЖЕНИЕ  и ЭНЕРГОЭФФЕКТИВНОСТЬ</t>
  </si>
  <si>
    <t>шт</t>
  </si>
  <si>
    <t>Текущего и капитального ремонта   на 2015 год</t>
  </si>
  <si>
    <t>м²</t>
  </si>
  <si>
    <r>
      <t>м</t>
    </r>
    <r>
      <rPr>
        <sz val="11"/>
        <color theme="1"/>
        <rFont val="Calibri"/>
        <family val="2"/>
        <charset val="204"/>
      </rPr>
      <t>²</t>
    </r>
  </si>
  <si>
    <t>Замена почтовых ящиков</t>
  </si>
  <si>
    <t>м2</t>
  </si>
  <si>
    <t>отсутствуют</t>
  </si>
  <si>
    <t>ООО "Образцовое содержание жилья"</t>
  </si>
  <si>
    <t xml:space="preserve">Замена  деревянных  входных дверей  в подвал </t>
  </si>
  <si>
    <t>м³</t>
  </si>
  <si>
    <t>Ремонт отмостки</t>
  </si>
  <si>
    <t xml:space="preserve">      Капитальный ремонт   системы электроснабжения  с заменой  ВРУ, ПР, кабельных линий   от ПР до этажных распределителей </t>
  </si>
  <si>
    <t>Объект: Жилой многоквартирный дом: Мечникова, 50</t>
  </si>
  <si>
    <t>Капитальный ремонт  стен потолков  лестничной клетки, шпаклевка, окраска</t>
  </si>
  <si>
    <t>Замена  запорной  отопления на стояках отопления в квартирах  Ду 15-20</t>
  </si>
  <si>
    <t>п/м</t>
  </si>
  <si>
    <t>Замена верхнего розлива на техэтажа Ду 57</t>
  </si>
  <si>
    <t>Замена  обратки отопления (нижний розлив) Ду 57</t>
  </si>
  <si>
    <t xml:space="preserve">Замена  розлива ХВС  Ду  57-76 </t>
  </si>
  <si>
    <t xml:space="preserve">Замена стояков ХВС  </t>
  </si>
  <si>
    <t>Замена запорной арматуры на стояках ХВС  Ду 15-20 (квартирные)</t>
  </si>
  <si>
    <t xml:space="preserve">Замена элеваторного узла отопления в сборе </t>
  </si>
  <si>
    <t xml:space="preserve">Замена стояков отопления  Ду 20-25 </t>
  </si>
  <si>
    <t xml:space="preserve">Приобретение оборудования, монтаж узла учета ХВС, согласно проекта </t>
  </si>
  <si>
    <t xml:space="preserve">Приобретение оборудования, монтаж узла учета  тепловой энергии (УУТЭ) согласно проекта </t>
  </si>
  <si>
    <t>Установка 2х тар. электросчетчиков</t>
  </si>
  <si>
    <t>1-4кв</t>
  </si>
  <si>
    <t>Плановое техническое обслуживание электрощитовых согласно графика ППР с заменой  дефектных деталей и комплектующих</t>
  </si>
  <si>
    <t xml:space="preserve">Приобретение   и дооснащение  эл.щитовых углекислотными огнетушителями, другими средствами пожаротушения  </t>
  </si>
  <si>
    <t xml:space="preserve">Устрой ство контура заземления  </t>
  </si>
  <si>
    <t xml:space="preserve">Устройство  молниезащиты </t>
  </si>
  <si>
    <t>2-3кв</t>
  </si>
  <si>
    <t>1-2кв</t>
  </si>
  <si>
    <t>1-3кв</t>
  </si>
  <si>
    <t>2-3 кв.</t>
  </si>
  <si>
    <t xml:space="preserve">    Гидравлические и тепловые испытания оборудования индивидуальных тепловых пунктов </t>
  </si>
  <si>
    <t xml:space="preserve">Замена  ламп  накаливания в светильниках МОП на светодиодные лампы </t>
  </si>
  <si>
    <t xml:space="preserve">Контрольно-диагностические работы  по системам вентиляции и дымоудалению, выявление неработаюших шахт вентиляции С последующим устранением  причин </t>
  </si>
  <si>
    <t xml:space="preserve">шт </t>
  </si>
  <si>
    <t>1-3 кв</t>
  </si>
  <si>
    <t>1.</t>
  </si>
  <si>
    <t xml:space="preserve"> Промывка системы теплоснабжения   для удаления накипно-коррозионных отложений</t>
  </si>
  <si>
    <t xml:space="preserve">п/м </t>
  </si>
  <si>
    <t>2-3 кв</t>
  </si>
  <si>
    <t>Замена  запорной  отопления на стояках отопления нижнего и верхнего розлива  Ду 20-25</t>
  </si>
  <si>
    <t>Общая площадь: м2</t>
  </si>
  <si>
    <t>замена  козырьков входа в подъезды - 4 шт.</t>
  </si>
  <si>
    <t>шт.</t>
  </si>
  <si>
    <t>Замена внутренних деревянных дверей в подъезде на пластиковые</t>
  </si>
  <si>
    <t>Замена подъездных окон на пластиковые</t>
  </si>
  <si>
    <t>Главный инженер</t>
  </si>
  <si>
    <t>В.И. Анашкин</t>
  </si>
  <si>
    <t>Директор</t>
  </si>
  <si>
    <t>Ю.А. Бобровская</t>
  </si>
  <si>
    <t>24. БЛАГОУСТРОЙСТВО и ПРОЧИЕ РАБОТЫ</t>
  </si>
  <si>
    <t>Итого:</t>
  </si>
  <si>
    <t>Ремонт  стен подвальных помещений</t>
  </si>
  <si>
    <t>Окраска перил</t>
  </si>
  <si>
    <t>Ремонт цоколя (штукатурка и окраска)</t>
  </si>
  <si>
    <t>частичный ремонт  домовых кирпичных труб - 4шт. С установкой зонтов</t>
  </si>
  <si>
    <t xml:space="preserve">Замена  участка  водопровода Ду 57   до  узла ввода ХВС </t>
  </si>
  <si>
    <t>Изоляция трубопроводов     Ду 57  вновь смонтированного верхнего и нижнего розлива  отопления</t>
  </si>
  <si>
    <t xml:space="preserve">Промывка системы водоснабжения  для удаления накипно-коррозионных отложений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</si>
</sst>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0" fillId="0" borderId="3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topLeftCell="A78" workbookViewId="0">
      <selection activeCell="D103" sqref="D103"/>
    </sheetView>
  </sheetViews>
  <sheetFormatPr defaultRowHeight="15"/>
  <cols>
    <col min="1" max="1" width="6.140625" customWidth="1"/>
    <col min="2" max="2" width="57.28515625" customWidth="1"/>
    <col min="3" max="3" width="6.7109375" customWidth="1"/>
    <col min="5" max="6" width="12.7109375" customWidth="1"/>
    <col min="7" max="7" width="12.5703125" customWidth="1"/>
  </cols>
  <sheetData>
    <row r="1" spans="1:9" ht="21">
      <c r="A1" s="36" t="s">
        <v>37</v>
      </c>
      <c r="B1" s="36"/>
      <c r="C1" s="36"/>
      <c r="D1" s="36"/>
      <c r="E1" s="36"/>
      <c r="F1" s="36"/>
      <c r="G1" s="36"/>
      <c r="H1" s="3"/>
      <c r="I1" s="3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8.5">
      <c r="A3" s="37" t="s">
        <v>6</v>
      </c>
      <c r="B3" s="37"/>
      <c r="C3" s="37"/>
      <c r="D3" s="37"/>
      <c r="E3" s="37"/>
      <c r="F3" s="37"/>
      <c r="G3" s="37"/>
      <c r="H3" s="1"/>
      <c r="I3" s="1"/>
    </row>
    <row r="4" spans="1:9" ht="24" customHeight="1">
      <c r="A4" s="38" t="s">
        <v>31</v>
      </c>
      <c r="B4" s="38"/>
      <c r="C4" s="38"/>
      <c r="D4" s="38"/>
      <c r="E4" s="38"/>
      <c r="F4" s="38"/>
      <c r="G4" s="38"/>
    </row>
    <row r="5" spans="1:9" ht="25.9" customHeight="1">
      <c r="A5" s="39" t="s">
        <v>42</v>
      </c>
      <c r="B5" s="39"/>
      <c r="C5" s="39"/>
      <c r="D5" s="39"/>
      <c r="E5" s="39"/>
      <c r="F5" s="39"/>
      <c r="G5" s="39"/>
    </row>
    <row r="6" spans="1:9" ht="18.600000000000001" customHeight="1">
      <c r="A6" s="40" t="s">
        <v>75</v>
      </c>
      <c r="B6" s="40"/>
      <c r="C6" s="40"/>
      <c r="D6" s="40"/>
      <c r="E6" s="40"/>
      <c r="F6" s="41"/>
      <c r="G6" s="17">
        <v>3229.9</v>
      </c>
    </row>
    <row r="7" spans="1:9" ht="29.25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28</v>
      </c>
      <c r="G7" s="4" t="s">
        <v>5</v>
      </c>
      <c r="H7" s="2"/>
    </row>
    <row r="8" spans="1:9" ht="15.75" customHeight="1">
      <c r="A8" s="49" t="s">
        <v>7</v>
      </c>
      <c r="B8" s="50"/>
      <c r="C8" s="13"/>
      <c r="D8" s="13"/>
      <c r="E8" s="13"/>
      <c r="F8" s="13"/>
      <c r="G8" s="13"/>
      <c r="H8" s="2"/>
    </row>
    <row r="9" spans="1:9" ht="8.25" customHeight="1">
      <c r="A9" s="13"/>
      <c r="B9" s="14"/>
      <c r="C9" s="13"/>
      <c r="D9" s="13"/>
      <c r="E9" s="13"/>
      <c r="F9" s="13">
        <f>E9/(12*$G$6)</f>
        <v>0</v>
      </c>
      <c r="G9" s="8"/>
      <c r="H9" s="2"/>
    </row>
    <row r="10" spans="1:9" ht="9" customHeight="1">
      <c r="A10" s="13"/>
      <c r="B10" s="14"/>
      <c r="C10" s="13"/>
      <c r="D10" s="13"/>
      <c r="E10" s="13"/>
      <c r="F10" s="13">
        <f t="shared" ref="F10:F67" si="0">E10/(12*$G$6)</f>
        <v>0</v>
      </c>
      <c r="G10" s="13"/>
      <c r="H10" s="2"/>
    </row>
    <row r="11" spans="1:9" ht="15" customHeight="1">
      <c r="A11" s="53" t="s">
        <v>8</v>
      </c>
      <c r="B11" s="50"/>
      <c r="C11" s="13"/>
      <c r="D11" s="13"/>
      <c r="E11" s="13"/>
      <c r="F11" s="13">
        <f t="shared" si="0"/>
        <v>0</v>
      </c>
      <c r="G11" s="13"/>
    </row>
    <row r="12" spans="1:9" ht="20.25" customHeight="1">
      <c r="A12" s="13">
        <v>1</v>
      </c>
      <c r="B12" s="27" t="s">
        <v>86</v>
      </c>
      <c r="C12" s="13" t="s">
        <v>32</v>
      </c>
      <c r="D12" s="13">
        <v>40</v>
      </c>
      <c r="E12" s="6">
        <v>12800</v>
      </c>
      <c r="F12" s="16">
        <f t="shared" si="0"/>
        <v>0.33024758248449382</v>
      </c>
      <c r="G12" s="8" t="s">
        <v>61</v>
      </c>
    </row>
    <row r="13" spans="1:9" ht="21" customHeight="1">
      <c r="A13" s="13">
        <v>2</v>
      </c>
      <c r="B13" s="21" t="s">
        <v>38</v>
      </c>
      <c r="C13" s="8" t="s">
        <v>30</v>
      </c>
      <c r="D13" s="13">
        <v>4</v>
      </c>
      <c r="E13" s="13">
        <v>16000</v>
      </c>
      <c r="F13" s="16">
        <f t="shared" si="0"/>
        <v>0.4128094781056173</v>
      </c>
      <c r="G13" s="8" t="s">
        <v>61</v>
      </c>
    </row>
    <row r="14" spans="1:9" ht="15" customHeight="1">
      <c r="A14" s="53" t="s">
        <v>9</v>
      </c>
      <c r="B14" s="50"/>
      <c r="C14" s="13"/>
      <c r="D14" s="13"/>
      <c r="E14" s="13"/>
      <c r="F14" s="16">
        <f t="shared" si="0"/>
        <v>0</v>
      </c>
      <c r="G14" s="13"/>
    </row>
    <row r="15" spans="1:9" ht="15" customHeight="1">
      <c r="A15" s="13"/>
      <c r="B15" s="21"/>
      <c r="C15" s="8"/>
      <c r="D15" s="13"/>
      <c r="E15" s="13"/>
      <c r="F15" s="16">
        <f t="shared" si="0"/>
        <v>0</v>
      </c>
      <c r="G15" s="8"/>
    </row>
    <row r="16" spans="1:9">
      <c r="A16" s="13"/>
      <c r="B16" s="21"/>
      <c r="C16" s="8"/>
      <c r="D16" s="13"/>
      <c r="E16" s="13"/>
      <c r="F16" s="16">
        <f t="shared" si="0"/>
        <v>0</v>
      </c>
      <c r="G16" s="13"/>
    </row>
    <row r="17" spans="1:7" ht="15" customHeight="1">
      <c r="A17" s="53" t="s">
        <v>10</v>
      </c>
      <c r="B17" s="50"/>
      <c r="C17" s="13"/>
      <c r="D17" s="13"/>
      <c r="E17" s="13"/>
      <c r="F17" s="16">
        <f t="shared" si="0"/>
        <v>0</v>
      </c>
      <c r="G17" s="13"/>
    </row>
    <row r="18" spans="1:7" ht="25.5" customHeight="1">
      <c r="A18" s="13"/>
      <c r="B18" s="21" t="s">
        <v>76</v>
      </c>
      <c r="C18" s="8" t="s">
        <v>77</v>
      </c>
      <c r="D18" s="13">
        <v>4</v>
      </c>
      <c r="E18" s="13">
        <f>4*15000</f>
        <v>60000</v>
      </c>
      <c r="F18" s="16">
        <f t="shared" si="0"/>
        <v>1.5480355428960648</v>
      </c>
      <c r="G18" s="8" t="s">
        <v>61</v>
      </c>
    </row>
    <row r="19" spans="1:7" ht="7.5" customHeight="1">
      <c r="A19" s="13"/>
      <c r="B19" s="14"/>
      <c r="C19" s="13"/>
      <c r="D19" s="13"/>
      <c r="E19" s="13"/>
      <c r="F19" s="16">
        <f t="shared" si="0"/>
        <v>0</v>
      </c>
      <c r="G19" s="13"/>
    </row>
    <row r="20" spans="1:7" ht="9" customHeight="1">
      <c r="A20" s="13"/>
      <c r="B20" s="14"/>
      <c r="C20" s="13"/>
      <c r="D20" s="13"/>
      <c r="E20" s="13"/>
      <c r="F20" s="16">
        <f t="shared" si="0"/>
        <v>0</v>
      </c>
      <c r="G20" s="13"/>
    </row>
    <row r="21" spans="1:7" ht="15" customHeight="1">
      <c r="A21" s="53" t="s">
        <v>11</v>
      </c>
      <c r="B21" s="50"/>
      <c r="C21" s="13"/>
      <c r="D21" s="13"/>
      <c r="E21" s="13"/>
      <c r="F21" s="16">
        <f t="shared" si="0"/>
        <v>0</v>
      </c>
      <c r="G21" s="13"/>
    </row>
    <row r="22" spans="1:7">
      <c r="A22" s="13"/>
      <c r="B22" s="14" t="s">
        <v>36</v>
      </c>
      <c r="C22" s="13"/>
      <c r="D22" s="13"/>
      <c r="E22" s="13"/>
      <c r="F22" s="16">
        <f t="shared" si="0"/>
        <v>0</v>
      </c>
      <c r="G22" s="13"/>
    </row>
    <row r="23" spans="1:7">
      <c r="A23" s="13"/>
      <c r="B23" s="14"/>
      <c r="C23" s="13"/>
      <c r="D23" s="13"/>
      <c r="E23" s="13"/>
      <c r="F23" s="16">
        <f t="shared" si="0"/>
        <v>0</v>
      </c>
      <c r="G23" s="13"/>
    </row>
    <row r="24" spans="1:7" ht="15" customHeight="1">
      <c r="A24" s="53" t="s">
        <v>12</v>
      </c>
      <c r="B24" s="50"/>
      <c r="C24" s="13"/>
      <c r="D24" s="13"/>
      <c r="E24" s="13"/>
      <c r="F24" s="16">
        <f t="shared" si="0"/>
        <v>0</v>
      </c>
      <c r="G24" s="13"/>
    </row>
    <row r="25" spans="1:7">
      <c r="A25" s="13"/>
      <c r="B25" s="14" t="s">
        <v>36</v>
      </c>
      <c r="C25" s="13"/>
      <c r="D25" s="13"/>
      <c r="E25" s="13"/>
      <c r="F25" s="16">
        <f t="shared" si="0"/>
        <v>0</v>
      </c>
      <c r="G25" s="13"/>
    </row>
    <row r="26" spans="1:7">
      <c r="A26" s="13"/>
      <c r="B26" s="14"/>
      <c r="C26" s="13"/>
      <c r="D26" s="13"/>
      <c r="E26" s="13"/>
      <c r="F26" s="16">
        <f t="shared" si="0"/>
        <v>0</v>
      </c>
      <c r="G26" s="13"/>
    </row>
    <row r="27" spans="1:7" ht="15" customHeight="1">
      <c r="A27" s="53" t="s">
        <v>13</v>
      </c>
      <c r="B27" s="50"/>
      <c r="C27" s="13"/>
      <c r="D27" s="13"/>
      <c r="E27" s="13"/>
      <c r="F27" s="16">
        <f t="shared" si="0"/>
        <v>0</v>
      </c>
      <c r="G27" s="13"/>
    </row>
    <row r="28" spans="1:7" ht="12.75" customHeight="1">
      <c r="A28" s="15"/>
      <c r="B28" s="14"/>
      <c r="C28" s="13"/>
      <c r="D28" s="13"/>
      <c r="E28" s="13"/>
      <c r="F28" s="16">
        <f t="shared" si="0"/>
        <v>0</v>
      </c>
      <c r="G28" s="13"/>
    </row>
    <row r="29" spans="1:7" ht="12.75" customHeight="1">
      <c r="A29" s="13"/>
      <c r="B29" s="22"/>
      <c r="C29" s="8"/>
      <c r="D29" s="13"/>
      <c r="E29" s="13"/>
      <c r="F29" s="16">
        <f t="shared" si="0"/>
        <v>0</v>
      </c>
      <c r="G29" s="13"/>
    </row>
    <row r="30" spans="1:7" ht="15" customHeight="1">
      <c r="A30" s="49" t="s">
        <v>14</v>
      </c>
      <c r="B30" s="50"/>
      <c r="C30" s="13"/>
      <c r="D30" s="13"/>
      <c r="E30" s="13"/>
      <c r="F30" s="16">
        <f t="shared" si="0"/>
        <v>0</v>
      </c>
      <c r="G30" s="13"/>
    </row>
    <row r="31" spans="1:7">
      <c r="A31" s="5">
        <v>1</v>
      </c>
      <c r="B31" s="27" t="s">
        <v>87</v>
      </c>
      <c r="C31" s="9" t="s">
        <v>32</v>
      </c>
      <c r="D31" s="5">
        <v>50</v>
      </c>
      <c r="E31" s="13">
        <v>10000</v>
      </c>
      <c r="F31" s="16">
        <f t="shared" si="0"/>
        <v>0.25800592381601078</v>
      </c>
      <c r="G31" s="9" t="s">
        <v>62</v>
      </c>
    </row>
    <row r="32" spans="1:7" ht="15" customHeight="1">
      <c r="A32" s="49" t="s">
        <v>15</v>
      </c>
      <c r="B32" s="50"/>
      <c r="C32" s="13"/>
      <c r="D32" s="13"/>
      <c r="E32" s="13"/>
      <c r="F32" s="16">
        <f t="shared" si="0"/>
        <v>0</v>
      </c>
      <c r="G32" s="13"/>
    </row>
    <row r="33" spans="1:7" ht="17.25" customHeight="1">
      <c r="A33" s="13">
        <v>1</v>
      </c>
      <c r="B33" s="20" t="s">
        <v>40</v>
      </c>
      <c r="C33" s="13" t="s">
        <v>32</v>
      </c>
      <c r="D33" s="13">
        <v>30</v>
      </c>
      <c r="E33" s="13">
        <v>20000</v>
      </c>
      <c r="F33" s="16">
        <f t="shared" si="0"/>
        <v>0.51601184763202157</v>
      </c>
      <c r="G33" s="8" t="s">
        <v>61</v>
      </c>
    </row>
    <row r="34" spans="1:7" ht="18.75" customHeight="1">
      <c r="A34" s="13">
        <v>3</v>
      </c>
      <c r="B34" s="27" t="s">
        <v>88</v>
      </c>
      <c r="C34" s="13" t="s">
        <v>33</v>
      </c>
      <c r="D34" s="13">
        <v>115</v>
      </c>
      <c r="E34" s="6">
        <f>18400*2</f>
        <v>36800</v>
      </c>
      <c r="F34" s="16">
        <f t="shared" si="0"/>
        <v>0.94946179964291977</v>
      </c>
      <c r="G34" s="8" t="s">
        <v>61</v>
      </c>
    </row>
    <row r="35" spans="1:7" ht="15" customHeight="1">
      <c r="A35" s="53" t="s">
        <v>16</v>
      </c>
      <c r="B35" s="53"/>
      <c r="C35" s="13"/>
      <c r="D35" s="13"/>
      <c r="E35" s="13"/>
      <c r="F35" s="16">
        <f t="shared" si="0"/>
        <v>0</v>
      </c>
      <c r="G35" s="13"/>
    </row>
    <row r="36" spans="1:7">
      <c r="A36" s="13"/>
      <c r="B36" s="34"/>
      <c r="C36" s="13"/>
      <c r="D36" s="13"/>
      <c r="E36" s="13"/>
      <c r="F36" s="16">
        <f t="shared" si="0"/>
        <v>0</v>
      </c>
      <c r="G36" s="13"/>
    </row>
    <row r="37" spans="1:7">
      <c r="A37" s="13"/>
      <c r="B37" s="34"/>
      <c r="C37" s="13"/>
      <c r="D37" s="13"/>
      <c r="E37" s="13"/>
      <c r="F37" s="16">
        <f t="shared" si="0"/>
        <v>0</v>
      </c>
      <c r="G37" s="13"/>
    </row>
    <row r="38" spans="1:7" ht="15" customHeight="1">
      <c r="A38" s="53" t="s">
        <v>17</v>
      </c>
      <c r="B38" s="53"/>
      <c r="C38" s="13"/>
      <c r="D38" s="13"/>
      <c r="E38" s="13"/>
      <c r="F38" s="16">
        <f t="shared" si="0"/>
        <v>0</v>
      </c>
      <c r="G38" s="13"/>
    </row>
    <row r="39" spans="1:7" ht="35.25" customHeight="1">
      <c r="A39" s="15">
        <v>1</v>
      </c>
      <c r="B39" s="23" t="s">
        <v>43</v>
      </c>
      <c r="C39" s="13" t="s">
        <v>35</v>
      </c>
      <c r="D39" s="13">
        <v>780</v>
      </c>
      <c r="E39" s="13">
        <f>180000*2</f>
        <v>360000</v>
      </c>
      <c r="F39" s="16">
        <f t="shared" si="0"/>
        <v>9.2882132573763894</v>
      </c>
      <c r="G39" s="8" t="s">
        <v>63</v>
      </c>
    </row>
    <row r="40" spans="1:7">
      <c r="A40" s="15">
        <v>2</v>
      </c>
      <c r="B40" s="35" t="s">
        <v>34</v>
      </c>
      <c r="C40" s="13" t="s">
        <v>30</v>
      </c>
      <c r="D40" s="13">
        <v>64</v>
      </c>
      <c r="E40" s="13">
        <f>D40*200</f>
        <v>12800</v>
      </c>
      <c r="F40" s="16">
        <f t="shared" si="0"/>
        <v>0.33024758248449382</v>
      </c>
      <c r="G40" s="8" t="s">
        <v>63</v>
      </c>
    </row>
    <row r="41" spans="1:7" ht="15" customHeight="1">
      <c r="A41" s="53" t="s">
        <v>18</v>
      </c>
      <c r="B41" s="50"/>
      <c r="C41" s="13"/>
      <c r="D41" s="13"/>
      <c r="E41" s="13"/>
      <c r="F41" s="16">
        <f t="shared" si="0"/>
        <v>0</v>
      </c>
      <c r="G41" s="13"/>
    </row>
    <row r="42" spans="1:7">
      <c r="A42" s="12"/>
      <c r="B42" s="14"/>
      <c r="C42" s="13"/>
      <c r="D42" s="13"/>
      <c r="E42" s="13"/>
      <c r="F42" s="16">
        <f t="shared" si="0"/>
        <v>0</v>
      </c>
      <c r="G42" s="13"/>
    </row>
    <row r="43" spans="1:7">
      <c r="A43" s="14"/>
      <c r="B43" s="14"/>
      <c r="C43" s="13"/>
      <c r="D43" s="13"/>
      <c r="E43" s="13"/>
      <c r="F43" s="16">
        <f t="shared" si="0"/>
        <v>0</v>
      </c>
      <c r="G43" s="13"/>
    </row>
    <row r="44" spans="1:7" ht="15" customHeight="1">
      <c r="A44" s="49" t="s">
        <v>21</v>
      </c>
      <c r="B44" s="50"/>
      <c r="C44" s="13"/>
      <c r="D44" s="13"/>
      <c r="E44" s="13"/>
      <c r="F44" s="16">
        <f t="shared" si="0"/>
        <v>0</v>
      </c>
      <c r="G44" s="13"/>
    </row>
    <row r="45" spans="1:7" ht="33.75" customHeight="1">
      <c r="A45" s="13">
        <v>1</v>
      </c>
      <c r="B45" s="21" t="s">
        <v>78</v>
      </c>
      <c r="C45" s="8" t="s">
        <v>30</v>
      </c>
      <c r="D45" s="13">
        <v>4</v>
      </c>
      <c r="E45" s="13">
        <f>D45*20000</f>
        <v>80000</v>
      </c>
      <c r="F45" s="16">
        <f t="shared" si="0"/>
        <v>2.0640473905280863</v>
      </c>
      <c r="G45" s="8" t="s">
        <v>62</v>
      </c>
    </row>
    <row r="46" spans="1:7" ht="21.75" customHeight="1">
      <c r="A46" s="13">
        <v>2</v>
      </c>
      <c r="B46" s="21" t="s">
        <v>79</v>
      </c>
      <c r="C46" s="13" t="s">
        <v>30</v>
      </c>
      <c r="D46" s="13">
        <v>20</v>
      </c>
      <c r="E46" s="13">
        <f>D46*10000</f>
        <v>200000</v>
      </c>
      <c r="F46" s="16">
        <f t="shared" si="0"/>
        <v>5.1601184763202159</v>
      </c>
      <c r="G46" s="8" t="s">
        <v>62</v>
      </c>
    </row>
    <row r="47" spans="1:7" ht="15" customHeight="1">
      <c r="A47" s="49" t="s">
        <v>19</v>
      </c>
      <c r="B47" s="50"/>
      <c r="C47" s="13"/>
      <c r="D47" s="13"/>
      <c r="E47" s="13"/>
      <c r="F47" s="16">
        <f t="shared" si="0"/>
        <v>0</v>
      </c>
      <c r="G47" s="13"/>
    </row>
    <row r="48" spans="1:7">
      <c r="A48" s="13">
        <v>1</v>
      </c>
      <c r="B48" s="14"/>
      <c r="C48" s="13"/>
      <c r="D48" s="13"/>
      <c r="E48" s="13"/>
      <c r="F48" s="16">
        <f t="shared" si="0"/>
        <v>0</v>
      </c>
      <c r="G48" s="13"/>
    </row>
    <row r="49" spans="1:7">
      <c r="A49" s="13"/>
      <c r="B49" s="14"/>
      <c r="C49" s="13"/>
      <c r="D49" s="13"/>
      <c r="E49" s="13"/>
      <c r="F49" s="16">
        <f t="shared" si="0"/>
        <v>0</v>
      </c>
      <c r="G49" s="13"/>
    </row>
    <row r="50" spans="1:7">
      <c r="A50" s="13"/>
      <c r="B50" s="14"/>
      <c r="C50" s="13"/>
      <c r="D50" s="13"/>
      <c r="E50" s="13"/>
      <c r="F50" s="16">
        <f t="shared" si="0"/>
        <v>0</v>
      </c>
      <c r="G50" s="13"/>
    </row>
    <row r="51" spans="1:7" ht="24" customHeight="1">
      <c r="A51" s="49" t="s">
        <v>22</v>
      </c>
      <c r="B51" s="50"/>
      <c r="C51" s="13"/>
      <c r="D51" s="13"/>
      <c r="E51" s="13"/>
      <c r="F51" s="16">
        <f t="shared" si="0"/>
        <v>0</v>
      </c>
      <c r="G51" s="13"/>
    </row>
    <row r="52" spans="1:7" ht="46.5" customHeight="1">
      <c r="A52" s="7">
        <v>1</v>
      </c>
      <c r="B52" s="21" t="s">
        <v>67</v>
      </c>
      <c r="C52" s="10" t="s">
        <v>68</v>
      </c>
      <c r="D52" s="7">
        <v>25</v>
      </c>
      <c r="E52" s="7">
        <f>D52*400</f>
        <v>10000</v>
      </c>
      <c r="F52" s="16">
        <f t="shared" si="0"/>
        <v>0.25800592381601078</v>
      </c>
      <c r="G52" s="11" t="s">
        <v>69</v>
      </c>
    </row>
    <row r="53" spans="1:7" ht="33" customHeight="1">
      <c r="A53" s="28">
        <v>2</v>
      </c>
      <c r="B53" s="29" t="s">
        <v>89</v>
      </c>
      <c r="C53" s="28" t="s">
        <v>39</v>
      </c>
      <c r="D53" s="28">
        <v>0.1</v>
      </c>
      <c r="E53" s="28">
        <v>15000</v>
      </c>
      <c r="F53" s="30">
        <f t="shared" si="0"/>
        <v>0.38700888572401621</v>
      </c>
      <c r="G53" s="31" t="s">
        <v>61</v>
      </c>
    </row>
    <row r="54" spans="1:7">
      <c r="A54" s="28"/>
      <c r="B54" s="32"/>
      <c r="C54" s="28"/>
      <c r="D54" s="28"/>
      <c r="E54" s="28"/>
      <c r="F54" s="30">
        <f t="shared" si="0"/>
        <v>0</v>
      </c>
      <c r="G54" s="28"/>
    </row>
    <row r="55" spans="1:7" ht="36" customHeight="1">
      <c r="A55" s="49" t="s">
        <v>20</v>
      </c>
      <c r="B55" s="50"/>
      <c r="C55" s="13"/>
      <c r="D55" s="13"/>
      <c r="E55" s="13"/>
      <c r="F55" s="16">
        <f t="shared" si="0"/>
        <v>0</v>
      </c>
      <c r="G55" s="13"/>
    </row>
    <row r="56" spans="1:7" ht="36.75" customHeight="1">
      <c r="A56" s="7">
        <v>1</v>
      </c>
      <c r="B56" s="24" t="s">
        <v>65</v>
      </c>
      <c r="C56" s="10" t="s">
        <v>45</v>
      </c>
      <c r="D56" s="7">
        <v>25</v>
      </c>
      <c r="E56" s="7">
        <f>D56*120</f>
        <v>3000</v>
      </c>
      <c r="F56" s="16">
        <f t="shared" si="0"/>
        <v>7.7401777144803244E-2</v>
      </c>
      <c r="G56" s="10" t="s">
        <v>64</v>
      </c>
    </row>
    <row r="57" spans="1:7">
      <c r="A57" s="13"/>
      <c r="B57" s="21"/>
      <c r="C57" s="13"/>
      <c r="D57" s="13"/>
      <c r="E57" s="13"/>
      <c r="F57" s="16">
        <f t="shared" si="0"/>
        <v>0</v>
      </c>
      <c r="G57" s="13"/>
    </row>
    <row r="58" spans="1:7">
      <c r="A58" s="13"/>
      <c r="B58" s="14"/>
      <c r="C58" s="13"/>
      <c r="D58" s="13"/>
      <c r="E58" s="13"/>
      <c r="F58" s="16">
        <f t="shared" si="0"/>
        <v>0</v>
      </c>
      <c r="G58" s="13"/>
    </row>
    <row r="59" spans="1:7" ht="27.75" customHeight="1">
      <c r="A59" s="42" t="s">
        <v>23</v>
      </c>
      <c r="B59" s="43"/>
      <c r="C59" s="13"/>
      <c r="D59" s="13"/>
      <c r="E59" s="13"/>
      <c r="F59" s="16">
        <f t="shared" si="0"/>
        <v>0</v>
      </c>
      <c r="G59" s="13"/>
    </row>
    <row r="60" spans="1:7" ht="35.25" customHeight="1">
      <c r="A60" s="13">
        <v>1</v>
      </c>
      <c r="B60" s="33" t="s">
        <v>92</v>
      </c>
      <c r="C60" s="13" t="s">
        <v>45</v>
      </c>
      <c r="D60" s="13">
        <v>205</v>
      </c>
      <c r="E60" s="13"/>
      <c r="F60" s="16">
        <f t="shared" si="0"/>
        <v>0</v>
      </c>
      <c r="G60" s="13" t="s">
        <v>61</v>
      </c>
    </row>
    <row r="61" spans="1:7" ht="21.75" customHeight="1">
      <c r="A61" s="13">
        <v>2</v>
      </c>
      <c r="B61" s="29" t="s">
        <v>90</v>
      </c>
      <c r="C61" s="31" t="s">
        <v>45</v>
      </c>
      <c r="D61" s="28">
        <v>4</v>
      </c>
      <c r="E61" s="28">
        <v>50000</v>
      </c>
      <c r="F61" s="30">
        <f t="shared" si="0"/>
        <v>1.290029619080054</v>
      </c>
      <c r="G61" s="28" t="s">
        <v>61</v>
      </c>
    </row>
    <row r="62" spans="1:7" ht="28.5" customHeight="1">
      <c r="A62" s="13">
        <v>3</v>
      </c>
      <c r="B62" s="29" t="s">
        <v>53</v>
      </c>
      <c r="C62" s="51" t="s">
        <v>30</v>
      </c>
      <c r="D62" s="52">
        <v>1</v>
      </c>
      <c r="E62" s="28">
        <v>87000</v>
      </c>
      <c r="F62" s="30">
        <f t="shared" si="0"/>
        <v>2.2446515371992941</v>
      </c>
      <c r="G62" s="31" t="s">
        <v>62</v>
      </c>
    </row>
    <row r="63" spans="1:7" ht="21" customHeight="1">
      <c r="A63" s="7">
        <v>4</v>
      </c>
      <c r="B63" s="29" t="s">
        <v>48</v>
      </c>
      <c r="C63" s="31" t="s">
        <v>45</v>
      </c>
      <c r="D63" s="28">
        <v>140</v>
      </c>
      <c r="E63" s="28">
        <v>210000</v>
      </c>
      <c r="F63" s="30">
        <f t="shared" si="0"/>
        <v>5.418124400136227</v>
      </c>
      <c r="G63" s="31" t="s">
        <v>61</v>
      </c>
    </row>
    <row r="64" spans="1:7">
      <c r="A64" s="7">
        <v>5</v>
      </c>
      <c r="B64" s="29" t="s">
        <v>49</v>
      </c>
      <c r="C64" s="31" t="s">
        <v>45</v>
      </c>
      <c r="D64" s="28">
        <v>200</v>
      </c>
      <c r="E64" s="52">
        <v>240000</v>
      </c>
      <c r="F64" s="30">
        <f t="shared" si="0"/>
        <v>6.1921421715842593</v>
      </c>
      <c r="G64" s="31" t="s">
        <v>61</v>
      </c>
    </row>
    <row r="65" spans="1:7" ht="32.25" customHeight="1">
      <c r="A65" s="7">
        <v>6</v>
      </c>
      <c r="B65" s="29" t="s">
        <v>50</v>
      </c>
      <c r="C65" s="51" t="s">
        <v>30</v>
      </c>
      <c r="D65" s="52">
        <v>40</v>
      </c>
      <c r="E65" s="52">
        <f>D65*250</f>
        <v>10000</v>
      </c>
      <c r="F65" s="30">
        <f t="shared" si="0"/>
        <v>0.25800592381601078</v>
      </c>
      <c r="G65" s="31" t="s">
        <v>61</v>
      </c>
    </row>
    <row r="66" spans="1:7" ht="25.5" customHeight="1">
      <c r="A66" s="7">
        <v>7</v>
      </c>
      <c r="B66" s="29" t="s">
        <v>51</v>
      </c>
      <c r="C66" s="51" t="s">
        <v>30</v>
      </c>
      <c r="D66" s="52">
        <v>1</v>
      </c>
      <c r="E66" s="52">
        <v>48000</v>
      </c>
      <c r="F66" s="30">
        <f t="shared" si="0"/>
        <v>1.2384284343168519</v>
      </c>
      <c r="G66" s="31" t="s">
        <v>61</v>
      </c>
    </row>
    <row r="67" spans="1:7" ht="22.5" customHeight="1">
      <c r="A67" s="7">
        <v>8</v>
      </c>
      <c r="B67" s="21" t="s">
        <v>46</v>
      </c>
      <c r="C67" s="10" t="s">
        <v>45</v>
      </c>
      <c r="D67" s="7">
        <v>160</v>
      </c>
      <c r="E67" s="7">
        <v>245000</v>
      </c>
      <c r="F67" s="16">
        <f t="shared" si="0"/>
        <v>6.3211451334922648</v>
      </c>
      <c r="G67" s="8" t="s">
        <v>61</v>
      </c>
    </row>
    <row r="68" spans="1:7" ht="30" customHeight="1">
      <c r="A68" s="7">
        <v>9</v>
      </c>
      <c r="B68" s="21" t="s">
        <v>44</v>
      </c>
      <c r="C68" s="10" t="s">
        <v>30</v>
      </c>
      <c r="D68" s="7">
        <v>200</v>
      </c>
      <c r="E68" s="7">
        <v>49000</v>
      </c>
      <c r="F68" s="16">
        <f t="shared" ref="F68:F93" si="1">E68/(12*$G$6)</f>
        <v>1.2642290266984528</v>
      </c>
      <c r="G68" s="8" t="s">
        <v>61</v>
      </c>
    </row>
    <row r="69" spans="1:7" ht="30.75" customHeight="1">
      <c r="A69" s="7">
        <v>10</v>
      </c>
      <c r="B69" s="21" t="s">
        <v>74</v>
      </c>
      <c r="C69" s="10" t="s">
        <v>30</v>
      </c>
      <c r="D69" s="7">
        <v>100</v>
      </c>
      <c r="E69" s="7">
        <v>22000</v>
      </c>
      <c r="F69" s="16">
        <f t="shared" si="1"/>
        <v>0.56761303239522376</v>
      </c>
      <c r="G69" s="8" t="s">
        <v>61</v>
      </c>
    </row>
    <row r="70" spans="1:7" ht="23.25" customHeight="1">
      <c r="A70" s="7">
        <v>11</v>
      </c>
      <c r="B70" s="21" t="s">
        <v>47</v>
      </c>
      <c r="C70" s="10" t="s">
        <v>45</v>
      </c>
      <c r="D70" s="7">
        <v>160</v>
      </c>
      <c r="E70" s="7">
        <v>230000</v>
      </c>
      <c r="F70" s="16">
        <f t="shared" si="1"/>
        <v>5.9341362477682482</v>
      </c>
      <c r="G70" s="8" t="s">
        <v>61</v>
      </c>
    </row>
    <row r="71" spans="1:7" ht="18.75" customHeight="1">
      <c r="A71" s="7">
        <v>12</v>
      </c>
      <c r="B71" s="21" t="s">
        <v>52</v>
      </c>
      <c r="C71" s="10" t="s">
        <v>45</v>
      </c>
      <c r="D71" s="7">
        <v>400</v>
      </c>
      <c r="E71" s="7">
        <v>460000</v>
      </c>
      <c r="F71" s="16">
        <f t="shared" si="1"/>
        <v>11.868272495536496</v>
      </c>
      <c r="G71" s="8" t="s">
        <v>61</v>
      </c>
    </row>
    <row r="72" spans="1:7" ht="31.5" customHeight="1">
      <c r="A72" s="7">
        <v>13</v>
      </c>
      <c r="B72" s="21" t="s">
        <v>54</v>
      </c>
      <c r="C72" s="10" t="s">
        <v>30</v>
      </c>
      <c r="D72" s="7">
        <v>1</v>
      </c>
      <c r="E72" s="7">
        <v>280000</v>
      </c>
      <c r="F72" s="16">
        <f t="shared" si="1"/>
        <v>7.2241658668483026</v>
      </c>
      <c r="G72" s="8" t="s">
        <v>61</v>
      </c>
    </row>
    <row r="73" spans="1:7" ht="33" customHeight="1">
      <c r="A73" s="7">
        <v>14</v>
      </c>
      <c r="B73" s="33" t="s">
        <v>91</v>
      </c>
      <c r="C73" s="10" t="s">
        <v>45</v>
      </c>
      <c r="D73" s="7">
        <v>320</v>
      </c>
      <c r="E73" s="7">
        <v>320000</v>
      </c>
      <c r="F73" s="16">
        <f t="shared" si="1"/>
        <v>8.2561895621123451</v>
      </c>
      <c r="G73" s="8" t="s">
        <v>61</v>
      </c>
    </row>
    <row r="74" spans="1:7" ht="35.450000000000003" customHeight="1">
      <c r="A74" s="42" t="s">
        <v>24</v>
      </c>
      <c r="B74" s="43"/>
      <c r="C74" s="13"/>
      <c r="D74" s="13"/>
      <c r="E74" s="13"/>
      <c r="F74" s="16">
        <f t="shared" si="1"/>
        <v>0</v>
      </c>
      <c r="G74" s="13"/>
    </row>
    <row r="75" spans="1:7" ht="34.5" customHeight="1">
      <c r="A75" s="10" t="s">
        <v>70</v>
      </c>
      <c r="B75" s="21" t="s">
        <v>71</v>
      </c>
      <c r="C75" s="10" t="s">
        <v>72</v>
      </c>
      <c r="D75" s="7">
        <v>250</v>
      </c>
      <c r="E75" s="7"/>
      <c r="F75" s="16">
        <f t="shared" si="1"/>
        <v>0</v>
      </c>
      <c r="G75" s="10" t="s">
        <v>73</v>
      </c>
    </row>
    <row r="76" spans="1:7">
      <c r="A76" s="13"/>
      <c r="B76" s="14"/>
      <c r="C76" s="13"/>
      <c r="D76" s="13"/>
      <c r="E76" s="13"/>
      <c r="F76" s="16">
        <f t="shared" si="1"/>
        <v>0</v>
      </c>
      <c r="G76" s="13"/>
    </row>
    <row r="77" spans="1:7" ht="47.45" customHeight="1">
      <c r="A77" s="42" t="s">
        <v>25</v>
      </c>
      <c r="B77" s="43"/>
      <c r="C77" s="13"/>
      <c r="D77" s="13"/>
      <c r="E77" s="13"/>
      <c r="F77" s="16">
        <f t="shared" si="1"/>
        <v>0</v>
      </c>
      <c r="G77" s="13"/>
    </row>
    <row r="78" spans="1:7" ht="48" customHeight="1">
      <c r="A78" s="13">
        <v>1</v>
      </c>
      <c r="B78" s="21" t="s">
        <v>41</v>
      </c>
      <c r="C78" s="13"/>
      <c r="D78" s="13"/>
      <c r="E78" s="18">
        <v>630000</v>
      </c>
      <c r="F78" s="16">
        <f t="shared" si="1"/>
        <v>16.254373200408679</v>
      </c>
      <c r="G78" s="8" t="s">
        <v>62</v>
      </c>
    </row>
    <row r="79" spans="1:7" ht="45" customHeight="1">
      <c r="A79" s="13">
        <v>2</v>
      </c>
      <c r="B79" s="20" t="s">
        <v>57</v>
      </c>
      <c r="C79" s="7" t="s">
        <v>30</v>
      </c>
      <c r="D79" s="7">
        <v>1</v>
      </c>
      <c r="E79" s="7">
        <v>12000</v>
      </c>
      <c r="F79" s="16">
        <f t="shared" si="1"/>
        <v>0.30960710857921298</v>
      </c>
      <c r="G79" s="8" t="s">
        <v>56</v>
      </c>
    </row>
    <row r="80" spans="1:7" ht="32.25" customHeight="1">
      <c r="A80" s="13">
        <v>3</v>
      </c>
      <c r="B80" s="20" t="s">
        <v>58</v>
      </c>
      <c r="C80" s="7" t="s">
        <v>30</v>
      </c>
      <c r="D80" s="7">
        <v>1</v>
      </c>
      <c r="E80" s="7">
        <v>4200</v>
      </c>
      <c r="F80" s="16">
        <f t="shared" si="1"/>
        <v>0.10836248800272454</v>
      </c>
      <c r="G80" s="8" t="s">
        <v>62</v>
      </c>
    </row>
    <row r="81" spans="1:7" ht="22.5" customHeight="1">
      <c r="A81" s="13">
        <v>4</v>
      </c>
      <c r="B81" s="20" t="s">
        <v>59</v>
      </c>
      <c r="C81" s="7" t="s">
        <v>30</v>
      </c>
      <c r="D81" s="7">
        <v>1</v>
      </c>
      <c r="E81" s="7">
        <v>21000</v>
      </c>
      <c r="F81" s="16">
        <f t="shared" si="1"/>
        <v>0.54181244001362272</v>
      </c>
      <c r="G81" s="8" t="s">
        <v>61</v>
      </c>
    </row>
    <row r="82" spans="1:7" ht="19.5" customHeight="1">
      <c r="A82" s="13">
        <v>5</v>
      </c>
      <c r="B82" s="20" t="s">
        <v>60</v>
      </c>
      <c r="C82" s="7" t="s">
        <v>30</v>
      </c>
      <c r="D82" s="7">
        <v>1</v>
      </c>
      <c r="E82" s="7">
        <v>23000</v>
      </c>
      <c r="F82" s="16">
        <f t="shared" si="1"/>
        <v>0.5934136247768248</v>
      </c>
      <c r="G82" s="8" t="s">
        <v>61</v>
      </c>
    </row>
    <row r="83" spans="1:7">
      <c r="A83" s="13"/>
      <c r="B83" s="14"/>
      <c r="C83" s="13"/>
      <c r="D83" s="13"/>
      <c r="E83" s="13"/>
      <c r="F83" s="16">
        <f t="shared" si="1"/>
        <v>0</v>
      </c>
      <c r="G83" s="13"/>
    </row>
    <row r="84" spans="1:7">
      <c r="A84" s="5"/>
      <c r="B84" s="20"/>
      <c r="C84" s="13"/>
      <c r="D84" s="13"/>
      <c r="E84" s="13"/>
      <c r="F84" s="16">
        <f t="shared" si="1"/>
        <v>0</v>
      </c>
      <c r="G84" s="13"/>
    </row>
    <row r="85" spans="1:7" ht="26.45" customHeight="1">
      <c r="A85" s="42" t="s">
        <v>26</v>
      </c>
      <c r="B85" s="43"/>
      <c r="C85" s="13"/>
      <c r="D85" s="13"/>
      <c r="E85" s="13"/>
      <c r="F85" s="16">
        <f t="shared" si="1"/>
        <v>0</v>
      </c>
      <c r="G85" s="13"/>
    </row>
    <row r="86" spans="1:7">
      <c r="A86" s="25"/>
      <c r="B86" s="24"/>
      <c r="C86" s="10"/>
      <c r="D86" s="7"/>
      <c r="E86" s="7"/>
      <c r="F86" s="16">
        <f t="shared" si="1"/>
        <v>0</v>
      </c>
      <c r="G86" s="10"/>
    </row>
    <row r="87" spans="1:7" ht="15" customHeight="1">
      <c r="A87" s="42" t="s">
        <v>27</v>
      </c>
      <c r="B87" s="43"/>
      <c r="C87" s="13"/>
      <c r="D87" s="13"/>
      <c r="E87" s="13"/>
      <c r="F87" s="16">
        <f t="shared" si="1"/>
        <v>0</v>
      </c>
      <c r="G87" s="13"/>
    </row>
    <row r="88" spans="1:7">
      <c r="A88" s="5"/>
      <c r="B88" s="20"/>
      <c r="C88" s="13"/>
      <c r="D88" s="13"/>
      <c r="E88" s="13"/>
      <c r="F88" s="16">
        <f t="shared" si="1"/>
        <v>0</v>
      </c>
      <c r="G88" s="13"/>
    </row>
    <row r="89" spans="1:7" ht="15" customHeight="1">
      <c r="A89" s="42" t="s">
        <v>29</v>
      </c>
      <c r="B89" s="43"/>
      <c r="C89" s="13"/>
      <c r="D89" s="13"/>
      <c r="E89" s="13"/>
      <c r="F89" s="16">
        <f t="shared" si="1"/>
        <v>0</v>
      </c>
      <c r="G89" s="13"/>
    </row>
    <row r="90" spans="1:7" ht="22.5" customHeight="1">
      <c r="A90" s="7">
        <v>1</v>
      </c>
      <c r="B90" s="20" t="s">
        <v>55</v>
      </c>
      <c r="C90" s="13" t="s">
        <v>30</v>
      </c>
      <c r="D90" s="13">
        <v>1</v>
      </c>
      <c r="E90" s="13">
        <v>3600</v>
      </c>
      <c r="F90" s="16">
        <f t="shared" si="1"/>
        <v>9.288213257376389E-2</v>
      </c>
      <c r="G90" s="8" t="s">
        <v>62</v>
      </c>
    </row>
    <row r="91" spans="1:7" ht="36" customHeight="1">
      <c r="A91" s="7">
        <v>2</v>
      </c>
      <c r="B91" s="21" t="s">
        <v>66</v>
      </c>
      <c r="C91" s="7" t="s">
        <v>30</v>
      </c>
      <c r="D91" s="7">
        <v>20</v>
      </c>
      <c r="E91" s="7">
        <v>5300</v>
      </c>
      <c r="F91" s="16">
        <f t="shared" si="1"/>
        <v>0.13674313962248572</v>
      </c>
      <c r="G91" s="8" t="s">
        <v>62</v>
      </c>
    </row>
    <row r="92" spans="1:7">
      <c r="A92" s="44" t="s">
        <v>84</v>
      </c>
      <c r="B92" s="45"/>
      <c r="C92" s="10"/>
      <c r="D92" s="10"/>
      <c r="E92" s="10"/>
      <c r="F92" s="16">
        <f t="shared" si="1"/>
        <v>0</v>
      </c>
      <c r="G92" s="10"/>
    </row>
    <row r="93" spans="1:7">
      <c r="A93" s="19"/>
      <c r="B93" s="19"/>
      <c r="C93" s="11"/>
      <c r="D93" s="11"/>
      <c r="E93" s="11"/>
      <c r="F93" s="16">
        <f t="shared" si="1"/>
        <v>0</v>
      </c>
      <c r="G93" s="11"/>
    </row>
    <row r="94" spans="1:7">
      <c r="A94" s="19"/>
      <c r="B94" s="46" t="s">
        <v>85</v>
      </c>
      <c r="C94" s="47"/>
      <c r="D94" s="48"/>
      <c r="E94" s="54">
        <f>SUM(E9:E93)</f>
        <v>3786500</v>
      </c>
      <c r="F94" s="26">
        <f>SUM(F9:F93)</f>
        <v>97.693943052932482</v>
      </c>
      <c r="G94" s="11"/>
    </row>
    <row r="95" spans="1:7" ht="53.25" customHeight="1"/>
    <row r="96" spans="1:7">
      <c r="B96" t="s">
        <v>80</v>
      </c>
      <c r="F96" t="s">
        <v>81</v>
      </c>
    </row>
    <row r="99" spans="2:6">
      <c r="B99" t="s">
        <v>82</v>
      </c>
      <c r="F99" t="s">
        <v>83</v>
      </c>
    </row>
  </sheetData>
  <mergeCells count="29">
    <mergeCell ref="A92:B92"/>
    <mergeCell ref="B94:D94"/>
    <mergeCell ref="A89:B89"/>
    <mergeCell ref="A74:B74"/>
    <mergeCell ref="A51:B51"/>
    <mergeCell ref="A55:B55"/>
    <mergeCell ref="A59:B59"/>
    <mergeCell ref="A77:B77"/>
    <mergeCell ref="A85:B85"/>
    <mergeCell ref="A87:B87"/>
    <mergeCell ref="A47:B47"/>
    <mergeCell ref="A14:B14"/>
    <mergeCell ref="A17:B17"/>
    <mergeCell ref="A21:B21"/>
    <mergeCell ref="A24:B24"/>
    <mergeCell ref="A27:B27"/>
    <mergeCell ref="A30:B30"/>
    <mergeCell ref="A32:B32"/>
    <mergeCell ref="A35:B35"/>
    <mergeCell ref="A38:B38"/>
    <mergeCell ref="A41:B41"/>
    <mergeCell ref="A44:B44"/>
    <mergeCell ref="A11:B11"/>
    <mergeCell ref="A1:G1"/>
    <mergeCell ref="A3:G3"/>
    <mergeCell ref="A4:G4"/>
    <mergeCell ref="A5:G5"/>
    <mergeCell ref="A6:F6"/>
    <mergeCell ref="A8:B8"/>
  </mergeCells>
  <pageMargins left="0.70866141732283472" right="0.4" top="0.37" bottom="0.3" header="0.31496062992125984" footer="0.31496062992125984"/>
  <pageSetup paperSize="9" scale="77" fitToHeight="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2014-12-22T16:57:20Z</dcterms:modified>
</cp:coreProperties>
</file>