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7" i="1"/>
  <c r="F85"/>
  <c r="E60"/>
  <c r="F60" s="1"/>
  <c r="F98"/>
  <c r="E77"/>
  <c r="E75"/>
  <c r="F75" s="1"/>
  <c r="E72"/>
  <c r="F72" s="1"/>
  <c r="E70"/>
  <c r="E69"/>
  <c r="F69" s="1"/>
  <c r="E73"/>
  <c r="F73" s="1"/>
  <c r="E34"/>
  <c r="F34" s="1"/>
  <c r="E41"/>
  <c r="E40"/>
  <c r="F40" s="1"/>
  <c r="G27"/>
  <c r="F84"/>
  <c r="F83"/>
  <c r="F82"/>
  <c r="F76"/>
  <c r="F77"/>
  <c r="F78"/>
  <c r="F79"/>
  <c r="F67"/>
  <c r="F68"/>
  <c r="F70"/>
  <c r="F71"/>
  <c r="F66"/>
  <c r="F63"/>
  <c r="F61"/>
  <c r="F52"/>
  <c r="F53"/>
  <c r="F51"/>
  <c r="F33"/>
  <c r="F35"/>
  <c r="F36"/>
  <c r="F37"/>
  <c r="F38"/>
  <c r="F39"/>
  <c r="F41"/>
  <c r="F32"/>
  <c r="F13"/>
  <c r="E93" l="1"/>
  <c r="F93" s="1"/>
  <c r="E94"/>
  <c r="F94" s="1"/>
  <c r="F100" l="1"/>
  <c r="E100"/>
</calcChain>
</file>

<file path=xl/sharedStrings.xml><?xml version="1.0" encoding="utf-8"?>
<sst xmlns="http://schemas.openxmlformats.org/spreadsheetml/2006/main" count="151" uniqueCount="92">
  <si>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</si>
  <si>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</si>
  <si>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</si>
  <si>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</si>
  <si>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</si>
  <si>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</si>
  <si>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</si>
  <si>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</si>
  <si>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</si>
  <si>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</si>
  <si>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</si>
  <si>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</si>
  <si>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</si>
  <si>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</si>
  <si>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</si>
  <si>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</si>
  <si>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</si>
  <si>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</si>
  <si>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</si>
  <si>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</si>
  <si>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</si>
  <si>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</si>
  <si>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</si>
  <si>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</si>
  <si>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</si>
  <si>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</si>
  <si>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</si>
  <si>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</si>
  <si>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</si>
  <si>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</si>
  <si>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</si>
  <si>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</si>
  <si>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</si>
  <si>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t>Установка двухтарифного электросчетчика</t>
  </si>
  <si>
    <t>ООО "Образцовое содержание жилья"</t>
  </si>
  <si>
    <t>п.м.</t>
  </si>
  <si>
    <t>Окраска мет. решеток прямков окон цоколя</t>
  </si>
  <si>
    <t>Объект: Жилой многоквартирный дом: Волжский проспект, 37</t>
  </si>
  <si>
    <t>Окраска цоколя (двора)</t>
  </si>
  <si>
    <t>Штукатурка фасада со стороны двора на высоте 12м</t>
  </si>
  <si>
    <t>Окраска фасада и арки</t>
  </si>
  <si>
    <t>Ремонт балконных плит</t>
  </si>
  <si>
    <t>м³</t>
  </si>
  <si>
    <t>Ремонт кирпичных домовых труб с заменой кирпичной кладки 5шт.</t>
  </si>
  <si>
    <t>Ремонт ограждения газона в районе подъездов № 1-4, 5-8</t>
  </si>
  <si>
    <t>Замена отлива окна 3 эт. Подъезд № 7.</t>
  </si>
  <si>
    <t xml:space="preserve">шт </t>
  </si>
  <si>
    <t>Установить дополнительные секции трубы наружней лив. Канализации с кровли подъездов № 2, 5.</t>
  </si>
  <si>
    <t>Ремонт напольного покрытия лестничных площадок (устройство стяжек с железнением)</t>
  </si>
  <si>
    <t>Ремонт чердачных окон с покраской маслянной краской</t>
  </si>
  <si>
    <t>Установка доводчиков дверей</t>
  </si>
  <si>
    <t>Ремонт асфальтового покрытия тротуара</t>
  </si>
  <si>
    <t>Плановое техническое обслуживание электрощитовых согласно графика ППР с заменой  дефектных деталей и комплектующих</t>
  </si>
  <si>
    <t xml:space="preserve">Приобретение   и дооснащение  эл.щитовых углекислотными огнетушителями, другими средствами пожаротушения  </t>
  </si>
  <si>
    <t xml:space="preserve">Устройство  молниезащиты </t>
  </si>
  <si>
    <t xml:space="preserve">   Выполнение  работ  по организации ввода в эксплуатацию 2 узла ХВС </t>
  </si>
  <si>
    <t>п/м</t>
  </si>
  <si>
    <t xml:space="preserve">Замена стояков ГВС в квартирах </t>
  </si>
  <si>
    <t>Ппромывка теплообменника ГВС</t>
  </si>
  <si>
    <t xml:space="preserve">Замена  лежака  трубопровода ГВС Ду 50 от 2 до 1 подъезда, проходящего через квартиры жильцов </t>
  </si>
  <si>
    <t xml:space="preserve">Монтаж  системы рециркуляция ГВС  в теплообменник </t>
  </si>
  <si>
    <t xml:space="preserve">Замена стояков ХВС  проходящих через квартиры </t>
  </si>
  <si>
    <t xml:space="preserve">Замена запорной арматуры на стояках ХВС Ду 20-25 </t>
  </si>
  <si>
    <t>Замена  запорной арматуры нв стояках отопления Ду 20-25</t>
  </si>
  <si>
    <t xml:space="preserve">Изоляция трубопровода отопления верхнего розлива на чердаке Ду 100 </t>
  </si>
  <si>
    <t>2-3 кв</t>
  </si>
  <si>
    <t>2-3кв.</t>
  </si>
  <si>
    <t>2-3кв</t>
  </si>
  <si>
    <t>1кв</t>
  </si>
  <si>
    <t xml:space="preserve">    Промывка системы водоснабжения  для удаления накипно-коррозионных  отложениий</t>
  </si>
  <si>
    <t>1-4 кв</t>
  </si>
  <si>
    <t>1-2 кв</t>
  </si>
  <si>
    <t>2-3 кв.</t>
  </si>
  <si>
    <t xml:space="preserve">    Гидравлические и тепловые испытания оборудования индивидуальных тепловых пунктов </t>
  </si>
  <si>
    <t xml:space="preserve">Замена  ламп  накаливания в светильниках МОП на светодиодные лампы 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</si>
  <si>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</si>
  <si>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>1-3 кв</t>
  </si>
  <si>
    <t xml:space="preserve"> Промывка системы теплоснабжения   для удаления накипно-коррозионных отложений</t>
  </si>
  <si>
    <t xml:space="preserve">п/м </t>
  </si>
  <si>
    <t>Общая площадь: м2</t>
  </si>
  <si>
    <t>итого</t>
  </si>
  <si>
    <t>Главный инженер</t>
  </si>
  <si>
    <t>В.И. Анашкин</t>
  </si>
  <si>
    <t>Директор</t>
  </si>
  <si>
    <t>Ю.А. Бобровская</t>
  </si>
  <si>
    <t xml:space="preserve">Капитальный ремонт кровли </t>
  </si>
  <si>
    <t>Замена внутренних  дверей в подъезде на пластиковую</t>
  </si>
  <si>
    <t>24. Благоустройство и прочие работы</t>
  </si>
  <si>
    <t>Ремонт ступеней к 8 и 1 подъездам и к детской площадке</t>
  </si>
  <si>
    <t>Ремонт патерны с заменой двери</t>
  </si>
  <si>
    <t>Монтаж освещение патерны и подвала</t>
  </si>
  <si>
    <t xml:space="preserve">Замена стояков отопления     Ду 25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</si>
</sst>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9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165" fontId="8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workbookViewId="0">
      <selection activeCell="B111" sqref="B111"/>
    </sheetView>
  </sheetViews>
  <sheetFormatPr defaultRowHeight="15"/>
  <cols>
    <col min="1" max="1" width="6.140625" customWidth="1"/>
    <col min="2" max="2" width="48.5703125" customWidth="1"/>
    <col min="3" max="3" width="6.7109375" customWidth="1"/>
    <col min="5" max="5" width="15.42578125" customWidth="1"/>
    <col min="6" max="6" width="12.7109375" customWidth="1"/>
    <col min="7" max="7" width="12.5703125" customWidth="1"/>
  </cols>
  <sheetData>
    <row r="1" spans="1:9" ht="21">
      <c r="A1" s="5" t="s">
        <v>34</v>
      </c>
      <c r="B1" s="5"/>
      <c r="C1" s="5"/>
      <c r="D1" s="5"/>
      <c r="E1" s="5"/>
      <c r="F1" s="5"/>
      <c r="G1" s="5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6" t="s">
        <v>6</v>
      </c>
      <c r="B3" s="6"/>
      <c r="C3" s="6"/>
      <c r="D3" s="6"/>
      <c r="E3" s="6"/>
      <c r="F3" s="6"/>
      <c r="G3" s="6"/>
      <c r="H3" s="1"/>
      <c r="I3" s="1"/>
    </row>
    <row r="4" spans="1:9" ht="24" customHeight="1">
      <c r="A4" s="7" t="s">
        <v>31</v>
      </c>
      <c r="B4" s="7"/>
      <c r="C4" s="7"/>
      <c r="D4" s="7"/>
      <c r="E4" s="7"/>
      <c r="F4" s="7"/>
      <c r="G4" s="7"/>
    </row>
    <row r="5" spans="1:9" ht="35.25" customHeight="1">
      <c r="A5" s="8" t="s">
        <v>37</v>
      </c>
      <c r="B5" s="8"/>
      <c r="C5" s="8"/>
      <c r="D5" s="8"/>
      <c r="E5" s="8"/>
      <c r="F5" s="8"/>
      <c r="G5" s="8"/>
    </row>
    <row r="6" spans="1:9" ht="21.75" customHeight="1">
      <c r="A6" s="9" t="s">
        <v>79</v>
      </c>
      <c r="B6" s="9"/>
      <c r="C6" s="9"/>
      <c r="D6" s="9"/>
      <c r="E6" s="9"/>
      <c r="F6" s="9"/>
      <c r="G6" s="4">
        <v>11253.5</v>
      </c>
    </row>
    <row r="7" spans="1:9" ht="15.75" customHeight="1">
      <c r="A7" s="3"/>
      <c r="B7" s="3"/>
      <c r="C7" s="3"/>
      <c r="D7" s="3"/>
      <c r="E7" s="3"/>
      <c r="F7" s="3"/>
      <c r="G7" s="3"/>
    </row>
    <row r="8" spans="1:9" ht="29.25" customHeight="1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28</v>
      </c>
      <c r="G8" s="10" t="s">
        <v>5</v>
      </c>
      <c r="H8" s="11"/>
    </row>
    <row r="9" spans="1:9" ht="15.75" customHeight="1">
      <c r="A9" s="12" t="s">
        <v>7</v>
      </c>
      <c r="B9" s="13"/>
      <c r="C9" s="14"/>
      <c r="D9" s="14"/>
      <c r="E9" s="14"/>
      <c r="F9" s="14"/>
      <c r="G9" s="14"/>
      <c r="H9" s="11"/>
    </row>
    <row r="10" spans="1:9" ht="15.75" customHeight="1">
      <c r="A10" s="15"/>
      <c r="B10" s="15"/>
      <c r="C10" s="14"/>
      <c r="D10" s="14"/>
      <c r="E10" s="14"/>
      <c r="F10" s="16"/>
      <c r="G10" s="17"/>
      <c r="H10" s="11"/>
    </row>
    <row r="11" spans="1:9" ht="15.75" customHeight="1">
      <c r="A11" s="15"/>
      <c r="B11" s="15"/>
      <c r="C11" s="14"/>
      <c r="D11" s="14"/>
      <c r="E11" s="14"/>
      <c r="F11" s="14"/>
      <c r="G11" s="14"/>
      <c r="H11" s="11"/>
    </row>
    <row r="12" spans="1:9" ht="15" customHeight="1">
      <c r="A12" s="13" t="s">
        <v>8</v>
      </c>
      <c r="B12" s="13"/>
      <c r="C12" s="14"/>
      <c r="D12" s="14"/>
      <c r="E12" s="14"/>
      <c r="F12" s="14"/>
      <c r="G12" s="14"/>
      <c r="H12" s="18"/>
    </row>
    <row r="13" spans="1:9" ht="21" customHeight="1">
      <c r="A13" s="19">
        <v>1</v>
      </c>
      <c r="B13" s="15" t="s">
        <v>89</v>
      </c>
      <c r="C13" s="14" t="s">
        <v>32</v>
      </c>
      <c r="D13" s="14">
        <v>120</v>
      </c>
      <c r="E13" s="20">
        <v>70000</v>
      </c>
      <c r="F13" s="16">
        <f>E13/12/$G$6</f>
        <v>0.51835725181795289</v>
      </c>
      <c r="G13" s="14" t="s">
        <v>66</v>
      </c>
      <c r="H13" s="18"/>
    </row>
    <row r="14" spans="1:9" ht="14.45" customHeight="1">
      <c r="A14" s="13" t="s">
        <v>9</v>
      </c>
      <c r="B14" s="21"/>
      <c r="C14" s="14"/>
      <c r="D14" s="14"/>
      <c r="E14" s="14"/>
      <c r="F14" s="14"/>
      <c r="G14" s="14"/>
      <c r="H14" s="18"/>
    </row>
    <row r="15" spans="1:9" ht="15.75" customHeight="1">
      <c r="A15" s="15"/>
      <c r="B15" s="22"/>
      <c r="C15" s="14"/>
      <c r="D15" s="14"/>
      <c r="E15" s="14"/>
      <c r="F15" s="14"/>
      <c r="G15" s="14"/>
      <c r="H15" s="18"/>
    </row>
    <row r="16" spans="1:9" ht="15.75">
      <c r="A16" s="15"/>
      <c r="B16" s="22"/>
      <c r="C16" s="14"/>
      <c r="D16" s="14"/>
      <c r="E16" s="14"/>
      <c r="F16" s="14"/>
      <c r="G16" s="14"/>
      <c r="H16" s="18"/>
    </row>
    <row r="17" spans="1:8" ht="14.45" customHeight="1">
      <c r="A17" s="13" t="s">
        <v>10</v>
      </c>
      <c r="B17" s="13"/>
      <c r="C17" s="14"/>
      <c r="D17" s="14"/>
      <c r="E17" s="14"/>
      <c r="F17" s="14"/>
      <c r="G17" s="14"/>
      <c r="H17" s="18"/>
    </row>
    <row r="18" spans="1:8" ht="15.75">
      <c r="A18" s="15"/>
      <c r="B18" s="22"/>
      <c r="C18" s="14"/>
      <c r="D18" s="14"/>
      <c r="E18" s="14"/>
      <c r="F18" s="14"/>
      <c r="G18" s="14"/>
      <c r="H18" s="18"/>
    </row>
    <row r="19" spans="1:8" ht="15.75">
      <c r="A19" s="15"/>
      <c r="B19" s="22"/>
      <c r="C19" s="14"/>
      <c r="D19" s="14"/>
      <c r="E19" s="14"/>
      <c r="F19" s="14"/>
      <c r="G19" s="14"/>
      <c r="H19" s="18"/>
    </row>
    <row r="20" spans="1:8" ht="14.45" customHeight="1">
      <c r="A20" s="13" t="s">
        <v>11</v>
      </c>
      <c r="B20" s="13"/>
      <c r="C20" s="14"/>
      <c r="D20" s="14"/>
      <c r="E20" s="14"/>
      <c r="F20" s="14"/>
      <c r="G20" s="14"/>
      <c r="H20" s="18"/>
    </row>
    <row r="21" spans="1:8" ht="15.75">
      <c r="A21" s="15"/>
      <c r="B21" s="22"/>
      <c r="C21" s="14"/>
      <c r="D21" s="14"/>
      <c r="E21" s="14"/>
      <c r="F21" s="14"/>
      <c r="G21" s="14"/>
      <c r="H21" s="18"/>
    </row>
    <row r="22" spans="1:8" ht="15.75">
      <c r="A22" s="15"/>
      <c r="B22" s="22"/>
      <c r="C22" s="14"/>
      <c r="D22" s="14"/>
      <c r="E22" s="14"/>
      <c r="F22" s="14"/>
      <c r="G22" s="14"/>
      <c r="H22" s="18"/>
    </row>
    <row r="23" spans="1:8" ht="14.45" customHeight="1">
      <c r="A23" s="13" t="s">
        <v>12</v>
      </c>
      <c r="B23" s="13"/>
      <c r="C23" s="14"/>
      <c r="D23" s="14"/>
      <c r="E23" s="14"/>
      <c r="F23" s="14"/>
      <c r="G23" s="14"/>
      <c r="H23" s="18"/>
    </row>
    <row r="24" spans="1:8" ht="15.75">
      <c r="A24" s="15"/>
      <c r="B24" s="22"/>
      <c r="C24" s="14"/>
      <c r="D24" s="14"/>
      <c r="E24" s="14"/>
      <c r="F24" s="14"/>
      <c r="G24" s="14"/>
      <c r="H24" s="18"/>
    </row>
    <row r="25" spans="1:8" ht="15.75">
      <c r="A25" s="15"/>
      <c r="B25" s="22"/>
      <c r="C25" s="14"/>
      <c r="D25" s="14"/>
      <c r="E25" s="14"/>
      <c r="F25" s="14"/>
      <c r="G25" s="14"/>
      <c r="H25" s="18"/>
    </row>
    <row r="26" spans="1:8" ht="14.45" customHeight="1">
      <c r="A26" s="13" t="s">
        <v>13</v>
      </c>
      <c r="B26" s="13"/>
      <c r="C26" s="14"/>
      <c r="D26" s="14"/>
      <c r="E26" s="14"/>
      <c r="F26" s="14"/>
      <c r="G26" s="14"/>
      <c r="H26" s="18"/>
    </row>
    <row r="27" spans="1:8" ht="21.75" customHeight="1">
      <c r="A27" s="23">
        <v>1</v>
      </c>
      <c r="B27" s="15" t="s">
        <v>85</v>
      </c>
      <c r="C27" s="14"/>
      <c r="D27" s="14"/>
      <c r="E27" s="24">
        <v>5000000</v>
      </c>
      <c r="F27" s="25">
        <f>E27/12/$G$6</f>
        <v>37.02551798699664</v>
      </c>
      <c r="G27" s="14" t="str">
        <f>G32</f>
        <v>2-3кв</v>
      </c>
      <c r="H27" s="18"/>
    </row>
    <row r="28" spans="1:8" ht="20.25" customHeight="1">
      <c r="A28" s="19"/>
      <c r="B28" s="19"/>
      <c r="C28" s="14"/>
      <c r="D28" s="14"/>
      <c r="E28" s="14"/>
      <c r="F28" s="14"/>
      <c r="G28" s="14"/>
      <c r="H28" s="18"/>
    </row>
    <row r="29" spans="1:8" ht="14.45" customHeight="1">
      <c r="A29" s="12" t="s">
        <v>14</v>
      </c>
      <c r="B29" s="13"/>
      <c r="C29" s="14"/>
      <c r="D29" s="14"/>
      <c r="E29" s="14"/>
      <c r="F29" s="14"/>
      <c r="G29" s="14"/>
      <c r="H29" s="18"/>
    </row>
    <row r="30" spans="1:8" ht="15.75">
      <c r="A30" s="15"/>
      <c r="B30" s="22"/>
      <c r="C30" s="14"/>
      <c r="D30" s="14"/>
      <c r="E30" s="14"/>
      <c r="F30" s="14"/>
      <c r="G30" s="14"/>
      <c r="H30" s="18"/>
    </row>
    <row r="31" spans="1:8" ht="14.45" customHeight="1">
      <c r="A31" s="12" t="s">
        <v>15</v>
      </c>
      <c r="B31" s="13"/>
      <c r="C31" s="14"/>
      <c r="D31" s="14"/>
      <c r="E31" s="14"/>
      <c r="F31" s="14"/>
      <c r="G31" s="14"/>
      <c r="H31" s="18"/>
    </row>
    <row r="32" spans="1:8" ht="15.75">
      <c r="A32" s="19">
        <v>1</v>
      </c>
      <c r="B32" s="26" t="s">
        <v>38</v>
      </c>
      <c r="C32" s="14" t="s">
        <v>32</v>
      </c>
      <c r="D32" s="14">
        <v>60</v>
      </c>
      <c r="E32" s="14">
        <v>9600</v>
      </c>
      <c r="F32" s="16">
        <f t="shared" ref="F32:F41" si="0">E32/12/$G$6</f>
        <v>7.1088994535033548E-2</v>
      </c>
      <c r="G32" s="17" t="s">
        <v>67</v>
      </c>
      <c r="H32" s="18"/>
    </row>
    <row r="33" spans="1:8" ht="21.75" customHeight="1">
      <c r="A33" s="19">
        <v>2</v>
      </c>
      <c r="B33" s="15" t="s">
        <v>36</v>
      </c>
      <c r="C33" s="14" t="s">
        <v>32</v>
      </c>
      <c r="D33" s="14">
        <v>30</v>
      </c>
      <c r="E33" s="14">
        <v>4800</v>
      </c>
      <c r="F33" s="16">
        <f t="shared" si="0"/>
        <v>3.5544497267516774E-2</v>
      </c>
      <c r="G33" s="17" t="s">
        <v>67</v>
      </c>
      <c r="H33" s="18"/>
    </row>
    <row r="34" spans="1:8" ht="31.5" customHeight="1">
      <c r="A34" s="19">
        <v>3</v>
      </c>
      <c r="B34" s="15" t="s">
        <v>39</v>
      </c>
      <c r="C34" s="14" t="s">
        <v>32</v>
      </c>
      <c r="D34" s="27">
        <v>2550</v>
      </c>
      <c r="E34" s="14">
        <f>D34*700</f>
        <v>1785000</v>
      </c>
      <c r="F34" s="16">
        <f t="shared" si="0"/>
        <v>13.218109921357799</v>
      </c>
      <c r="G34" s="17" t="s">
        <v>67</v>
      </c>
      <c r="H34" s="18"/>
    </row>
    <row r="35" spans="1:8" ht="15.75">
      <c r="A35" s="19">
        <v>4</v>
      </c>
      <c r="B35" s="15" t="s">
        <v>40</v>
      </c>
      <c r="C35" s="14" t="s">
        <v>32</v>
      </c>
      <c r="D35" s="17">
        <v>60</v>
      </c>
      <c r="E35" s="14">
        <v>9600</v>
      </c>
      <c r="F35" s="16">
        <f t="shared" si="0"/>
        <v>7.1088994535033548E-2</v>
      </c>
      <c r="G35" s="17" t="s">
        <v>67</v>
      </c>
      <c r="H35" s="18"/>
    </row>
    <row r="36" spans="1:8" ht="32.25" customHeight="1">
      <c r="A36" s="19">
        <v>5</v>
      </c>
      <c r="B36" s="15" t="s">
        <v>44</v>
      </c>
      <c r="C36" s="14" t="s">
        <v>35</v>
      </c>
      <c r="D36" s="17">
        <v>20</v>
      </c>
      <c r="E36" s="14">
        <v>6000</v>
      </c>
      <c r="F36" s="16">
        <f t="shared" si="0"/>
        <v>4.4430621584395966E-2</v>
      </c>
      <c r="G36" s="17" t="s">
        <v>67</v>
      </c>
      <c r="H36" s="18"/>
    </row>
    <row r="37" spans="1:8" ht="19.5" customHeight="1">
      <c r="A37" s="19">
        <v>6</v>
      </c>
      <c r="B37" s="15" t="s">
        <v>45</v>
      </c>
      <c r="C37" s="14" t="s">
        <v>46</v>
      </c>
      <c r="D37" s="17">
        <v>1</v>
      </c>
      <c r="E37" s="14">
        <v>1000</v>
      </c>
      <c r="F37" s="16">
        <f t="shared" si="0"/>
        <v>7.4051035973993276E-3</v>
      </c>
      <c r="G37" s="17" t="s">
        <v>67</v>
      </c>
      <c r="H37" s="18"/>
    </row>
    <row r="38" spans="1:8" ht="45" customHeight="1">
      <c r="A38" s="19">
        <v>7</v>
      </c>
      <c r="B38" s="15" t="s">
        <v>47</v>
      </c>
      <c r="C38" s="14" t="s">
        <v>35</v>
      </c>
      <c r="D38" s="17">
        <v>4</v>
      </c>
      <c r="E38" s="14">
        <v>10000</v>
      </c>
      <c r="F38" s="16">
        <f t="shared" si="0"/>
        <v>7.4051035973993276E-2</v>
      </c>
      <c r="G38" s="17" t="s">
        <v>67</v>
      </c>
      <c r="H38" s="18"/>
    </row>
    <row r="39" spans="1:8" ht="33.75" customHeight="1">
      <c r="A39" s="19">
        <v>8</v>
      </c>
      <c r="B39" s="15" t="s">
        <v>48</v>
      </c>
      <c r="C39" s="14" t="s">
        <v>32</v>
      </c>
      <c r="D39" s="17">
        <v>10</v>
      </c>
      <c r="E39" s="14">
        <v>2000</v>
      </c>
      <c r="F39" s="16">
        <f t="shared" si="0"/>
        <v>1.4810207194798655E-2</v>
      </c>
      <c r="G39" s="17" t="s">
        <v>67</v>
      </c>
      <c r="H39" s="18"/>
    </row>
    <row r="40" spans="1:8" ht="23.25" customHeight="1">
      <c r="A40" s="19">
        <v>9</v>
      </c>
      <c r="B40" s="15" t="s">
        <v>51</v>
      </c>
      <c r="C40" s="14" t="s">
        <v>32</v>
      </c>
      <c r="D40" s="17">
        <v>30</v>
      </c>
      <c r="E40" s="14">
        <f>D40*1000</f>
        <v>30000</v>
      </c>
      <c r="F40" s="16">
        <f t="shared" si="0"/>
        <v>0.22215310792197984</v>
      </c>
      <c r="G40" s="17" t="s">
        <v>67</v>
      </c>
      <c r="H40" s="18"/>
    </row>
    <row r="41" spans="1:8" ht="17.25" customHeight="1">
      <c r="A41" s="19">
        <v>10</v>
      </c>
      <c r="B41" s="15" t="s">
        <v>41</v>
      </c>
      <c r="C41" s="14" t="s">
        <v>30</v>
      </c>
      <c r="D41" s="17">
        <v>5</v>
      </c>
      <c r="E41" s="14">
        <f>D41*10000</f>
        <v>50000</v>
      </c>
      <c r="F41" s="16">
        <f t="shared" si="0"/>
        <v>0.37025517986996642</v>
      </c>
      <c r="G41" s="17" t="s">
        <v>67</v>
      </c>
      <c r="H41" s="18"/>
    </row>
    <row r="42" spans="1:8" ht="19.899999999999999" customHeight="1">
      <c r="A42" s="13" t="s">
        <v>16</v>
      </c>
      <c r="B42" s="13"/>
      <c r="C42" s="14"/>
      <c r="D42" s="14"/>
      <c r="E42" s="14"/>
      <c r="F42" s="14"/>
      <c r="G42" s="14"/>
      <c r="H42" s="18"/>
    </row>
    <row r="43" spans="1:8" ht="15.75">
      <c r="A43" s="15"/>
      <c r="B43" s="22"/>
      <c r="C43" s="14"/>
      <c r="D43" s="14"/>
      <c r="E43" s="14"/>
      <c r="F43" s="14"/>
      <c r="G43" s="14"/>
      <c r="H43" s="18"/>
    </row>
    <row r="44" spans="1:8" ht="14.45" customHeight="1">
      <c r="A44" s="13" t="s">
        <v>17</v>
      </c>
      <c r="B44" s="13"/>
      <c r="C44" s="14"/>
      <c r="D44" s="14"/>
      <c r="E44" s="14"/>
      <c r="F44" s="14"/>
      <c r="G44" s="14"/>
      <c r="H44" s="18"/>
    </row>
    <row r="45" spans="1:8" ht="15.75">
      <c r="A45" s="26"/>
      <c r="B45" s="28"/>
      <c r="C45" s="14"/>
      <c r="D45" s="14"/>
      <c r="E45" s="14"/>
      <c r="F45" s="14"/>
      <c r="G45" s="14"/>
      <c r="H45" s="18"/>
    </row>
    <row r="46" spans="1:8" ht="15.75">
      <c r="A46" s="26"/>
      <c r="B46" s="28"/>
      <c r="C46" s="14"/>
      <c r="D46" s="14"/>
      <c r="E46" s="14"/>
      <c r="F46" s="14"/>
      <c r="G46" s="14"/>
      <c r="H46" s="18"/>
    </row>
    <row r="47" spans="1:8" ht="17.45" customHeight="1">
      <c r="A47" s="13" t="s">
        <v>18</v>
      </c>
      <c r="B47" s="13"/>
      <c r="C47" s="14"/>
      <c r="D47" s="14"/>
      <c r="E47" s="14"/>
      <c r="F47" s="14"/>
      <c r="G47" s="14"/>
      <c r="H47" s="18"/>
    </row>
    <row r="48" spans="1:8" ht="15.75">
      <c r="A48" s="29"/>
      <c r="B48" s="30"/>
      <c r="C48" s="14"/>
      <c r="D48" s="14"/>
      <c r="E48" s="14"/>
      <c r="F48" s="14"/>
      <c r="G48" s="14"/>
      <c r="H48" s="18"/>
    </row>
    <row r="49" spans="1:8" ht="15.75">
      <c r="A49" s="30"/>
      <c r="B49" s="30"/>
      <c r="C49" s="14"/>
      <c r="D49" s="14"/>
      <c r="E49" s="14"/>
      <c r="F49" s="14"/>
      <c r="G49" s="14"/>
      <c r="H49" s="18"/>
    </row>
    <row r="50" spans="1:8" ht="14.45" customHeight="1">
      <c r="A50" s="12" t="s">
        <v>21</v>
      </c>
      <c r="B50" s="13"/>
      <c r="C50" s="14"/>
      <c r="D50" s="14"/>
      <c r="E50" s="14"/>
      <c r="F50" s="14"/>
      <c r="G50" s="14"/>
      <c r="H50" s="18"/>
    </row>
    <row r="51" spans="1:8" ht="31.5">
      <c r="A51" s="19">
        <v>1</v>
      </c>
      <c r="B51" s="15" t="s">
        <v>86</v>
      </c>
      <c r="C51" s="14" t="s">
        <v>30</v>
      </c>
      <c r="D51" s="14">
        <v>1</v>
      </c>
      <c r="E51" s="14">
        <v>20000</v>
      </c>
      <c r="F51" s="16">
        <f t="shared" ref="F51:F53" si="1">E51/12/$G$6</f>
        <v>0.14810207194798655</v>
      </c>
      <c r="G51" s="14" t="s">
        <v>68</v>
      </c>
      <c r="H51" s="18"/>
    </row>
    <row r="52" spans="1:8" ht="30.75" customHeight="1">
      <c r="A52" s="19">
        <v>2</v>
      </c>
      <c r="B52" s="15" t="s">
        <v>49</v>
      </c>
      <c r="C52" s="14" t="s">
        <v>30</v>
      </c>
      <c r="D52" s="14">
        <v>8</v>
      </c>
      <c r="E52" s="14">
        <v>3500</v>
      </c>
      <c r="F52" s="16">
        <f t="shared" si="1"/>
        <v>2.5917862590897647E-2</v>
      </c>
      <c r="G52" s="14" t="s">
        <v>67</v>
      </c>
      <c r="H52" s="18"/>
    </row>
    <row r="53" spans="1:8" ht="21" customHeight="1">
      <c r="A53" s="19">
        <v>3</v>
      </c>
      <c r="B53" s="15" t="s">
        <v>50</v>
      </c>
      <c r="C53" s="14" t="s">
        <v>30</v>
      </c>
      <c r="D53" s="14">
        <v>6</v>
      </c>
      <c r="E53" s="14">
        <v>9000</v>
      </c>
      <c r="F53" s="16">
        <f t="shared" si="1"/>
        <v>6.6645932376593955E-2</v>
      </c>
      <c r="G53" s="14" t="s">
        <v>68</v>
      </c>
      <c r="H53" s="18"/>
    </row>
    <row r="54" spans="1:8" ht="15.75">
      <c r="A54" s="19"/>
      <c r="B54" s="15"/>
      <c r="C54" s="14"/>
      <c r="D54" s="14"/>
      <c r="E54" s="14"/>
      <c r="F54" s="14"/>
      <c r="G54" s="14"/>
      <c r="H54" s="18"/>
    </row>
    <row r="55" spans="1:8" ht="15.75">
      <c r="A55" s="19"/>
      <c r="B55" s="22"/>
      <c r="C55" s="14"/>
      <c r="D55" s="14"/>
      <c r="E55" s="14"/>
      <c r="F55" s="14"/>
      <c r="G55" s="14"/>
      <c r="H55" s="18"/>
    </row>
    <row r="56" spans="1:8" ht="14.45" customHeight="1">
      <c r="A56" s="12" t="s">
        <v>19</v>
      </c>
      <c r="B56" s="13"/>
      <c r="C56" s="14"/>
      <c r="D56" s="14"/>
      <c r="E56" s="14"/>
      <c r="F56" s="14"/>
      <c r="G56" s="14"/>
      <c r="H56" s="18"/>
    </row>
    <row r="57" spans="1:8" ht="15.75">
      <c r="A57" s="15"/>
      <c r="B57" s="22"/>
      <c r="C57" s="14"/>
      <c r="D57" s="14"/>
      <c r="E57" s="14"/>
      <c r="F57" s="14"/>
      <c r="G57" s="14"/>
      <c r="H57" s="18"/>
    </row>
    <row r="58" spans="1:8" ht="15.75">
      <c r="A58" s="15"/>
      <c r="B58" s="22"/>
      <c r="C58" s="14"/>
      <c r="D58" s="14"/>
      <c r="E58" s="14"/>
      <c r="F58" s="14"/>
      <c r="G58" s="14"/>
      <c r="H58" s="18"/>
    </row>
    <row r="59" spans="1:8" ht="14.45" customHeight="1">
      <c r="A59" s="12" t="s">
        <v>22</v>
      </c>
      <c r="B59" s="13"/>
      <c r="C59" s="14"/>
      <c r="D59" s="14"/>
      <c r="E59" s="14"/>
      <c r="F59" s="14"/>
      <c r="G59" s="14"/>
      <c r="H59" s="18"/>
    </row>
    <row r="60" spans="1:8" ht="62.25" customHeight="1">
      <c r="A60" s="14">
        <v>1</v>
      </c>
      <c r="B60" s="15" t="s">
        <v>75</v>
      </c>
      <c r="C60" s="14" t="s">
        <v>46</v>
      </c>
      <c r="D60" s="14">
        <v>40</v>
      </c>
      <c r="E60" s="14">
        <f>40*400</f>
        <v>16000</v>
      </c>
      <c r="F60" s="16">
        <f t="shared" ref="F60:F63" si="2">E60/12/$G$6</f>
        <v>0.11848165755838924</v>
      </c>
      <c r="G60" s="31" t="s">
        <v>76</v>
      </c>
      <c r="H60" s="18"/>
    </row>
    <row r="61" spans="1:8" ht="32.25" customHeight="1">
      <c r="A61" s="19">
        <v>2</v>
      </c>
      <c r="B61" s="15" t="s">
        <v>43</v>
      </c>
      <c r="C61" s="14" t="s">
        <v>42</v>
      </c>
      <c r="D61" s="14">
        <v>5</v>
      </c>
      <c r="E61" s="14">
        <v>50000</v>
      </c>
      <c r="F61" s="16">
        <f t="shared" si="2"/>
        <v>0.37025517986996642</v>
      </c>
      <c r="G61" s="14" t="s">
        <v>68</v>
      </c>
      <c r="H61" s="18"/>
    </row>
    <row r="62" spans="1:8" ht="34.5" customHeight="1">
      <c r="A62" s="32" t="s">
        <v>20</v>
      </c>
      <c r="B62" s="33"/>
      <c r="C62" s="14"/>
      <c r="D62" s="14"/>
      <c r="E62" s="14"/>
      <c r="F62" s="14"/>
      <c r="G62" s="14"/>
      <c r="H62" s="18"/>
    </row>
    <row r="63" spans="1:8" ht="51.75" customHeight="1">
      <c r="A63" s="14">
        <v>1</v>
      </c>
      <c r="B63" s="34" t="s">
        <v>73</v>
      </c>
      <c r="C63" s="14" t="s">
        <v>56</v>
      </c>
      <c r="D63" s="14">
        <v>34</v>
      </c>
      <c r="E63" s="14"/>
      <c r="F63" s="16">
        <f t="shared" si="2"/>
        <v>0</v>
      </c>
      <c r="G63" s="14" t="s">
        <v>72</v>
      </c>
      <c r="H63" s="18"/>
    </row>
    <row r="64" spans="1:8" ht="15.75">
      <c r="A64" s="19">
        <v>2</v>
      </c>
      <c r="B64" s="22"/>
      <c r="C64" s="14"/>
      <c r="D64" s="14"/>
      <c r="E64" s="14"/>
      <c r="F64" s="14"/>
      <c r="G64" s="14"/>
      <c r="H64" s="18"/>
    </row>
    <row r="65" spans="1:8" ht="30.75" customHeight="1">
      <c r="A65" s="35" t="s">
        <v>23</v>
      </c>
      <c r="B65" s="36"/>
      <c r="C65" s="14"/>
      <c r="D65" s="14"/>
      <c r="E65" s="14"/>
      <c r="F65" s="14"/>
      <c r="G65" s="14"/>
      <c r="H65" s="18"/>
    </row>
    <row r="66" spans="1:8" ht="31.5" customHeight="1">
      <c r="A66" s="19">
        <v>1</v>
      </c>
      <c r="B66" s="15" t="s">
        <v>55</v>
      </c>
      <c r="C66" s="14" t="s">
        <v>30</v>
      </c>
      <c r="D66" s="14">
        <v>1</v>
      </c>
      <c r="E66" s="14">
        <v>1000000</v>
      </c>
      <c r="F66" s="16">
        <f t="shared" ref="F66:F79" si="3">E66/12/$G$6</f>
        <v>7.4051035973993269</v>
      </c>
      <c r="G66" s="14" t="s">
        <v>67</v>
      </c>
      <c r="H66" s="18"/>
    </row>
    <row r="67" spans="1:8" ht="35.25" customHeight="1">
      <c r="A67" s="14">
        <v>2</v>
      </c>
      <c r="B67" s="34" t="s">
        <v>69</v>
      </c>
      <c r="C67" s="14" t="s">
        <v>56</v>
      </c>
      <c r="D67" s="14">
        <v>280</v>
      </c>
      <c r="E67" s="14"/>
      <c r="F67" s="16">
        <f t="shared" si="3"/>
        <v>0</v>
      </c>
      <c r="G67" s="14" t="s">
        <v>67</v>
      </c>
      <c r="H67" s="18"/>
    </row>
    <row r="68" spans="1:8" ht="51.75" customHeight="1">
      <c r="A68" s="19">
        <v>3</v>
      </c>
      <c r="B68" s="15" t="s">
        <v>59</v>
      </c>
      <c r="C68" s="14" t="s">
        <v>56</v>
      </c>
      <c r="D68" s="14">
        <v>50</v>
      </c>
      <c r="E68" s="14">
        <v>215000</v>
      </c>
      <c r="F68" s="16">
        <f t="shared" si="3"/>
        <v>1.5920972734408556</v>
      </c>
      <c r="G68" s="14" t="s">
        <v>67</v>
      </c>
      <c r="H68" s="18"/>
    </row>
    <row r="69" spans="1:8" ht="34.5" customHeight="1">
      <c r="A69" s="19">
        <v>4</v>
      </c>
      <c r="B69" s="15" t="s">
        <v>61</v>
      </c>
      <c r="C69" s="14" t="s">
        <v>56</v>
      </c>
      <c r="D69" s="14">
        <v>200</v>
      </c>
      <c r="E69" s="14">
        <f>D69*1000</f>
        <v>200000</v>
      </c>
      <c r="F69" s="16">
        <f t="shared" si="3"/>
        <v>1.4810207194798657</v>
      </c>
      <c r="G69" s="14" t="s">
        <v>67</v>
      </c>
      <c r="H69" s="18"/>
    </row>
    <row r="70" spans="1:8" ht="34.5" customHeight="1">
      <c r="A70" s="19">
        <v>5</v>
      </c>
      <c r="B70" s="15" t="s">
        <v>62</v>
      </c>
      <c r="C70" s="14" t="s">
        <v>30</v>
      </c>
      <c r="D70" s="14">
        <v>20</v>
      </c>
      <c r="E70" s="14">
        <f>D70*250</f>
        <v>5000</v>
      </c>
      <c r="F70" s="16">
        <f t="shared" si="3"/>
        <v>3.7025517986996638E-2</v>
      </c>
      <c r="G70" s="14" t="s">
        <v>67</v>
      </c>
      <c r="H70" s="18"/>
    </row>
    <row r="71" spans="1:8" ht="21.75" customHeight="1">
      <c r="A71" s="19">
        <v>6</v>
      </c>
      <c r="B71" s="15" t="s">
        <v>91</v>
      </c>
      <c r="C71" s="14" t="s">
        <v>56</v>
      </c>
      <c r="D71" s="14">
        <v>215</v>
      </c>
      <c r="E71" s="14">
        <v>192000</v>
      </c>
      <c r="F71" s="16">
        <f t="shared" si="3"/>
        <v>1.4217798907006709</v>
      </c>
      <c r="G71" s="14" t="s">
        <v>67</v>
      </c>
      <c r="H71" s="18"/>
    </row>
    <row r="72" spans="1:8" ht="33.75" customHeight="1">
      <c r="A72" s="19">
        <v>6</v>
      </c>
      <c r="B72" s="15" t="s">
        <v>63</v>
      </c>
      <c r="C72" s="14" t="s">
        <v>30</v>
      </c>
      <c r="D72" s="14">
        <v>20</v>
      </c>
      <c r="E72" s="14">
        <f>D72*250</f>
        <v>5000</v>
      </c>
      <c r="F72" s="16">
        <f t="shared" si="3"/>
        <v>3.7025517986996638E-2</v>
      </c>
      <c r="G72" s="14" t="s">
        <v>67</v>
      </c>
      <c r="H72" s="18"/>
    </row>
    <row r="73" spans="1:8" ht="38.25" customHeight="1">
      <c r="A73" s="19">
        <v>9</v>
      </c>
      <c r="B73" s="15" t="s">
        <v>64</v>
      </c>
      <c r="C73" s="14" t="s">
        <v>56</v>
      </c>
      <c r="D73" s="14">
        <v>640</v>
      </c>
      <c r="E73" s="14">
        <f>D73*1000</f>
        <v>640000</v>
      </c>
      <c r="F73" s="16">
        <f t="shared" si="3"/>
        <v>4.7392663023355697</v>
      </c>
      <c r="G73" s="14" t="s">
        <v>67</v>
      </c>
      <c r="H73" s="18"/>
    </row>
    <row r="74" spans="1:8" ht="27.75" customHeight="1">
      <c r="A74" s="32" t="s">
        <v>24</v>
      </c>
      <c r="B74" s="33"/>
      <c r="C74" s="14"/>
      <c r="D74" s="14"/>
      <c r="E74" s="14"/>
      <c r="F74" s="14"/>
      <c r="G74" s="14"/>
      <c r="H74" s="18"/>
    </row>
    <row r="75" spans="1:8" ht="48" customHeight="1">
      <c r="A75" s="19">
        <v>1</v>
      </c>
      <c r="B75" s="15" t="s">
        <v>59</v>
      </c>
      <c r="C75" s="14" t="s">
        <v>56</v>
      </c>
      <c r="D75" s="14">
        <v>50</v>
      </c>
      <c r="E75" s="14">
        <f>D75*1000</f>
        <v>50000</v>
      </c>
      <c r="F75" s="16">
        <f t="shared" si="3"/>
        <v>0.37025517986996642</v>
      </c>
      <c r="G75" s="14" t="s">
        <v>65</v>
      </c>
      <c r="H75" s="18"/>
    </row>
    <row r="76" spans="1:8" ht="33" customHeight="1">
      <c r="A76" s="19">
        <v>2</v>
      </c>
      <c r="B76" s="15" t="s">
        <v>60</v>
      </c>
      <c r="C76" s="14" t="s">
        <v>56</v>
      </c>
      <c r="D76" s="14"/>
      <c r="E76" s="14">
        <v>1500000</v>
      </c>
      <c r="F76" s="16">
        <f t="shared" si="3"/>
        <v>11.107655396098991</v>
      </c>
      <c r="G76" s="14" t="s">
        <v>65</v>
      </c>
      <c r="H76" s="18"/>
    </row>
    <row r="77" spans="1:8" ht="21.75" customHeight="1">
      <c r="A77" s="19">
        <v>3</v>
      </c>
      <c r="B77" s="15" t="s">
        <v>57</v>
      </c>
      <c r="C77" s="14" t="s">
        <v>56</v>
      </c>
      <c r="D77" s="14">
        <v>200</v>
      </c>
      <c r="E77" s="14">
        <f>D77*1000</f>
        <v>200000</v>
      </c>
      <c r="F77" s="16">
        <f t="shared" si="3"/>
        <v>1.4810207194798657</v>
      </c>
      <c r="G77" s="14" t="s">
        <v>65</v>
      </c>
      <c r="H77" s="18"/>
    </row>
    <row r="78" spans="1:8" ht="21.75" customHeight="1">
      <c r="A78" s="19">
        <v>4</v>
      </c>
      <c r="B78" s="15" t="s">
        <v>58</v>
      </c>
      <c r="C78" s="14" t="s">
        <v>30</v>
      </c>
      <c r="D78" s="14">
        <v>1</v>
      </c>
      <c r="E78" s="14">
        <v>20000</v>
      </c>
      <c r="F78" s="16">
        <f t="shared" si="3"/>
        <v>0.14810207194798655</v>
      </c>
      <c r="G78" s="14" t="s">
        <v>65</v>
      </c>
      <c r="H78" s="18"/>
    </row>
    <row r="79" spans="1:8" ht="33.75" customHeight="1">
      <c r="A79" s="14">
        <v>5</v>
      </c>
      <c r="B79" s="15" t="s">
        <v>77</v>
      </c>
      <c r="C79" s="14" t="s">
        <v>78</v>
      </c>
      <c r="D79" s="14">
        <v>435</v>
      </c>
      <c r="E79" s="14"/>
      <c r="F79" s="16">
        <f t="shared" si="3"/>
        <v>0</v>
      </c>
      <c r="G79" s="14" t="s">
        <v>65</v>
      </c>
      <c r="H79" s="18"/>
    </row>
    <row r="80" spans="1:8" ht="15.75">
      <c r="A80" s="19"/>
      <c r="B80" s="19"/>
      <c r="C80" s="14"/>
      <c r="D80" s="14"/>
      <c r="E80" s="14"/>
      <c r="F80" s="14"/>
      <c r="G80" s="14"/>
      <c r="H80" s="18"/>
    </row>
    <row r="81" spans="1:8" ht="30" customHeight="1">
      <c r="A81" s="32" t="s">
        <v>25</v>
      </c>
      <c r="B81" s="33"/>
      <c r="C81" s="14"/>
      <c r="D81" s="14"/>
      <c r="E81" s="14"/>
      <c r="F81" s="14"/>
      <c r="G81" s="14"/>
      <c r="H81" s="18"/>
    </row>
    <row r="82" spans="1:8" ht="46.5" customHeight="1">
      <c r="A82" s="19">
        <v>1</v>
      </c>
      <c r="B82" s="15" t="s">
        <v>52</v>
      </c>
      <c r="C82" s="14" t="s">
        <v>30</v>
      </c>
      <c r="D82" s="14">
        <v>1</v>
      </c>
      <c r="E82" s="14">
        <v>24000</v>
      </c>
      <c r="F82" s="16">
        <f t="shared" ref="F82:F84" si="4">E82/12/$G$6</f>
        <v>0.17772248633758386</v>
      </c>
      <c r="G82" s="14" t="s">
        <v>70</v>
      </c>
      <c r="H82" s="18"/>
    </row>
    <row r="83" spans="1:8" ht="49.5" customHeight="1">
      <c r="A83" s="19">
        <v>2</v>
      </c>
      <c r="B83" s="15" t="s">
        <v>53</v>
      </c>
      <c r="C83" s="14" t="s">
        <v>30</v>
      </c>
      <c r="D83" s="14">
        <v>2</v>
      </c>
      <c r="E83" s="14">
        <v>8400</v>
      </c>
      <c r="F83" s="16">
        <f t="shared" si="4"/>
        <v>6.2202870218154349E-2</v>
      </c>
      <c r="G83" s="14" t="s">
        <v>68</v>
      </c>
      <c r="H83" s="18"/>
    </row>
    <row r="84" spans="1:8" ht="20.25" customHeight="1">
      <c r="A84" s="37">
        <v>4</v>
      </c>
      <c r="B84" s="38" t="s">
        <v>54</v>
      </c>
      <c r="C84" s="39" t="s">
        <v>30</v>
      </c>
      <c r="D84" s="39">
        <v>2</v>
      </c>
      <c r="E84" s="39">
        <v>46000</v>
      </c>
      <c r="F84" s="40">
        <f t="shared" si="4"/>
        <v>0.34063476548036908</v>
      </c>
      <c r="G84" s="39" t="s">
        <v>65</v>
      </c>
      <c r="H84" s="18"/>
    </row>
    <row r="85" spans="1:8" ht="15.75">
      <c r="A85" s="19">
        <v>5</v>
      </c>
      <c r="B85" s="15" t="s">
        <v>90</v>
      </c>
      <c r="C85" s="14"/>
      <c r="D85" s="14"/>
      <c r="E85" s="14">
        <v>35000</v>
      </c>
      <c r="F85" s="40">
        <f>E85/12/$G$6</f>
        <v>0.25917862590897645</v>
      </c>
      <c r="G85" s="39" t="s">
        <v>65</v>
      </c>
      <c r="H85" s="41"/>
    </row>
    <row r="86" spans="1:8" ht="31.15" customHeight="1">
      <c r="A86" s="32" t="s">
        <v>26</v>
      </c>
      <c r="B86" s="33"/>
      <c r="C86" s="14"/>
      <c r="D86" s="14"/>
      <c r="E86" s="14"/>
      <c r="F86" s="14"/>
      <c r="G86" s="14"/>
      <c r="H86" s="18"/>
    </row>
    <row r="87" spans="1:8" ht="15.75">
      <c r="A87" s="14"/>
      <c r="B87" s="34"/>
      <c r="C87" s="14"/>
      <c r="D87" s="14"/>
      <c r="E87" s="14"/>
      <c r="F87" s="14"/>
      <c r="G87" s="14"/>
      <c r="H87" s="18"/>
    </row>
    <row r="88" spans="1:8" ht="15.75">
      <c r="A88" s="19"/>
      <c r="B88" s="19"/>
      <c r="C88" s="14"/>
      <c r="D88" s="14"/>
      <c r="E88" s="14"/>
      <c r="F88" s="14"/>
      <c r="G88" s="14"/>
      <c r="H88" s="18"/>
    </row>
    <row r="89" spans="1:8" ht="14.45" customHeight="1">
      <c r="A89" s="12" t="s">
        <v>27</v>
      </c>
      <c r="B89" s="13"/>
      <c r="C89" s="42"/>
      <c r="D89" s="42"/>
      <c r="E89" s="42"/>
      <c r="F89" s="42"/>
      <c r="G89" s="17"/>
      <c r="H89" s="18"/>
    </row>
    <row r="90" spans="1:8" ht="15.75">
      <c r="A90" s="19"/>
      <c r="B90" s="19"/>
      <c r="C90" s="14"/>
      <c r="D90" s="14"/>
      <c r="E90" s="14"/>
      <c r="F90" s="14"/>
      <c r="G90" s="14"/>
      <c r="H90" s="18"/>
    </row>
    <row r="91" spans="1:8" ht="15.75">
      <c r="A91" s="19"/>
      <c r="B91" s="19"/>
      <c r="C91" s="14"/>
      <c r="D91" s="14"/>
      <c r="E91" s="14"/>
      <c r="F91" s="14"/>
      <c r="G91" s="14"/>
      <c r="H91" s="18"/>
    </row>
    <row r="92" spans="1:8" ht="19.5" customHeight="1">
      <c r="A92" s="43" t="s">
        <v>29</v>
      </c>
      <c r="B92" s="43"/>
      <c r="C92" s="14"/>
      <c r="D92" s="14"/>
      <c r="E92" s="14"/>
      <c r="F92" s="14"/>
      <c r="G92" s="14"/>
      <c r="H92" s="18"/>
    </row>
    <row r="93" spans="1:8" ht="20.25" customHeight="1">
      <c r="A93" s="19">
        <v>1</v>
      </c>
      <c r="B93" s="15" t="s">
        <v>33</v>
      </c>
      <c r="C93" s="14" t="s">
        <v>30</v>
      </c>
      <c r="D93" s="14">
        <v>2</v>
      </c>
      <c r="E93" s="14">
        <f>D93*3600</f>
        <v>7200</v>
      </c>
      <c r="F93" s="16">
        <f t="shared" ref="F93:F94" si="5">E93/12/$G$6</f>
        <v>5.3316745901275157E-2</v>
      </c>
      <c r="G93" s="14" t="s">
        <v>71</v>
      </c>
      <c r="H93" s="18"/>
    </row>
    <row r="94" spans="1:8" ht="30" customHeight="1">
      <c r="A94" s="14">
        <v>2</v>
      </c>
      <c r="B94" s="15" t="s">
        <v>74</v>
      </c>
      <c r="C94" s="14" t="s">
        <v>30</v>
      </c>
      <c r="D94" s="14">
        <v>40</v>
      </c>
      <c r="E94" s="14">
        <f>D94*250</f>
        <v>10000</v>
      </c>
      <c r="F94" s="16">
        <f t="shared" si="5"/>
        <v>7.4051035973993276E-2</v>
      </c>
      <c r="G94" s="14" t="s">
        <v>71</v>
      </c>
      <c r="H94" s="18"/>
    </row>
    <row r="95" spans="1:8" ht="15.75">
      <c r="A95" s="19"/>
      <c r="B95" s="15"/>
      <c r="C95" s="14"/>
      <c r="D95" s="14"/>
      <c r="E95" s="14"/>
      <c r="F95" s="14"/>
      <c r="G95" s="14"/>
      <c r="H95" s="18"/>
    </row>
    <row r="96" spans="1:8" ht="15.75">
      <c r="A96" s="44"/>
      <c r="B96" s="45"/>
      <c r="C96" s="46"/>
      <c r="D96" s="46"/>
      <c r="E96" s="46"/>
      <c r="F96" s="46"/>
      <c r="G96" s="46"/>
      <c r="H96" s="18"/>
    </row>
    <row r="97" spans="1:8" ht="17.45" customHeight="1">
      <c r="A97" s="12" t="s">
        <v>87</v>
      </c>
      <c r="B97" s="21"/>
      <c r="C97" s="14"/>
      <c r="D97" s="14"/>
      <c r="E97" s="14"/>
      <c r="F97" s="14"/>
      <c r="G97" s="14"/>
      <c r="H97" s="18"/>
    </row>
    <row r="98" spans="1:8" ht="31.5" customHeight="1">
      <c r="A98" s="14">
        <v>1</v>
      </c>
      <c r="B98" s="15" t="s">
        <v>88</v>
      </c>
      <c r="C98" s="14" t="s">
        <v>30</v>
      </c>
      <c r="D98" s="14">
        <v>15</v>
      </c>
      <c r="E98" s="14">
        <v>30000</v>
      </c>
      <c r="F98" s="16">
        <f t="shared" ref="F98" si="6">E98/12/$G$6</f>
        <v>0.22215310792197984</v>
      </c>
      <c r="G98" s="14" t="s">
        <v>71</v>
      </c>
      <c r="H98" s="18"/>
    </row>
    <row r="99" spans="1:8" ht="15.75">
      <c r="A99" s="19"/>
      <c r="B99" s="15"/>
      <c r="C99" s="14"/>
      <c r="D99" s="14"/>
      <c r="E99" s="14"/>
      <c r="F99" s="14"/>
      <c r="G99" s="14"/>
      <c r="H99" s="18"/>
    </row>
    <row r="100" spans="1:8" ht="15.75">
      <c r="A100" s="47" t="s">
        <v>80</v>
      </c>
      <c r="B100" s="48"/>
      <c r="C100" s="49"/>
      <c r="D100" s="10"/>
      <c r="E100" s="50">
        <f>SUM(E10:E98)</f>
        <v>11264100</v>
      </c>
      <c r="F100" s="50">
        <f>SUM(F10:F99)</f>
        <v>83.411827431465781</v>
      </c>
      <c r="G100" s="10"/>
      <c r="H100" s="18"/>
    </row>
    <row r="101" spans="1:8" ht="45" customHeight="1">
      <c r="A101" s="18"/>
      <c r="B101" s="18"/>
      <c r="C101" s="18"/>
      <c r="D101" s="18"/>
      <c r="E101" s="18"/>
      <c r="F101" s="18"/>
      <c r="G101" s="18"/>
      <c r="H101" s="18"/>
    </row>
    <row r="102" spans="1:8" ht="15.75">
      <c r="A102" s="18"/>
      <c r="B102" s="18" t="s">
        <v>81</v>
      </c>
      <c r="C102" s="18"/>
      <c r="D102" s="18"/>
      <c r="E102" s="18"/>
      <c r="F102" s="18" t="s">
        <v>82</v>
      </c>
      <c r="G102" s="18"/>
      <c r="H102" s="18"/>
    </row>
    <row r="103" spans="1:8" ht="15.75">
      <c r="A103" s="18"/>
      <c r="B103" s="18"/>
      <c r="C103" s="18"/>
      <c r="D103" s="18"/>
      <c r="E103" s="18"/>
      <c r="F103" s="18"/>
      <c r="G103" s="18"/>
      <c r="H103" s="18"/>
    </row>
    <row r="104" spans="1:8" ht="15.75">
      <c r="A104" s="18"/>
      <c r="B104" s="18"/>
      <c r="C104" s="18"/>
      <c r="D104" s="18"/>
      <c r="E104" s="18"/>
      <c r="F104" s="18"/>
      <c r="G104" s="18"/>
      <c r="H104" s="18"/>
    </row>
    <row r="105" spans="1:8" ht="15.75">
      <c r="A105" s="18"/>
      <c r="B105" s="18" t="s">
        <v>83</v>
      </c>
      <c r="C105" s="18"/>
      <c r="D105" s="18"/>
      <c r="E105" s="18"/>
      <c r="F105" s="18" t="s">
        <v>84</v>
      </c>
      <c r="G105" s="18"/>
      <c r="H105" s="18"/>
    </row>
  </sheetData>
  <mergeCells count="29">
    <mergeCell ref="A100:C100"/>
    <mergeCell ref="A97:B97"/>
    <mergeCell ref="A47:B47"/>
    <mergeCell ref="A50:B50"/>
    <mergeCell ref="A56:B56"/>
    <mergeCell ref="A59:B59"/>
    <mergeCell ref="A62:B62"/>
    <mergeCell ref="A89:B89"/>
    <mergeCell ref="A92:B92"/>
    <mergeCell ref="A1:G1"/>
    <mergeCell ref="A3:G3"/>
    <mergeCell ref="A4:G4"/>
    <mergeCell ref="A5:G5"/>
    <mergeCell ref="A6:F6"/>
    <mergeCell ref="A9:B9"/>
    <mergeCell ref="A14:B14"/>
    <mergeCell ref="A17:B17"/>
    <mergeCell ref="A20:B20"/>
    <mergeCell ref="A23:B23"/>
    <mergeCell ref="A26:B26"/>
    <mergeCell ref="A12:B12"/>
    <mergeCell ref="A29:B29"/>
    <mergeCell ref="A31:B31"/>
    <mergeCell ref="A42:B42"/>
    <mergeCell ref="A44:B44"/>
    <mergeCell ref="A65:B65"/>
    <mergeCell ref="A74:B74"/>
    <mergeCell ref="A81:B81"/>
    <mergeCell ref="A86:B86"/>
  </mergeCells>
  <pageMargins left="0.56000000000000005" right="0.28999999999999998" top="0.35433070866141736" bottom="0.39370078740157483" header="0.31496062992125984" footer="0.31496062992125984"/>
  <pageSetup paperSize="9" scale="84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2014-12-22T16:57:14Z</dcterms:modified>
</cp:coreProperties>
</file>