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63" i="1" l="1"/>
  <c r="F63" i="1" s="1"/>
  <c r="F35" i="1"/>
  <c r="F36" i="1"/>
  <c r="F37" i="1"/>
  <c r="F38" i="1"/>
  <c r="F39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15" i="1"/>
  <c r="F14" i="1"/>
  <c r="F13" i="1"/>
  <c r="F12" i="1"/>
  <c r="F58" i="1"/>
  <c r="E55" i="1"/>
  <c r="F94" i="1"/>
  <c r="F93" i="1"/>
  <c r="F77" i="1" l="1"/>
  <c r="F76" i="1"/>
  <c r="F75" i="1"/>
  <c r="F74" i="1"/>
  <c r="F66" i="1"/>
  <c r="F55" i="1"/>
  <c r="F50" i="1"/>
  <c r="E65" i="1"/>
  <c r="F65" i="1" s="1"/>
  <c r="E61" i="1"/>
  <c r="F61" i="1" s="1"/>
  <c r="E64" i="1"/>
  <c r="F64" i="1" s="1"/>
  <c r="E69" i="1"/>
  <c r="F69" i="1" s="1"/>
  <c r="F62" i="1" l="1"/>
  <c r="E89" i="1"/>
  <c r="F89" i="1" s="1"/>
  <c r="E90" i="1"/>
  <c r="F90" i="1" s="1"/>
  <c r="F96" i="1" l="1"/>
  <c r="E96" i="1"/>
</calcChain>
</file>

<file path=xl/comments1.xml><?xml version="1.0" encoding="utf-8"?>
<comments xmlns="http://schemas.openxmlformats.org/spreadsheetml/2006/main">
  <authors>
    <author>Автор</author>
  </authors>
  <commentList>
    <comment ref="B66" authorId="0" shapeId="0">
      <text>
        <r>
          <rPr>
            <b/>
            <sz val="8"/>
            <color indexed="81"/>
            <rFont val="Tahoma"/>
            <charset val="1"/>
          </rPr>
          <t xml:space="preserve">1: посмотреть размер тепловой нагрузки 0,2 !!!
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74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b/>
            <sz val="8"/>
            <color indexed="81"/>
            <rFont val="Tahoma"/>
            <charset val="1"/>
          </rPr>
          <t xml:space="preserve">
</t>
        </r>
      </text>
    </comment>
    <comment ref="B76" authorId="0" shapeId="0">
      <text>
        <r>
          <rPr>
            <b/>
            <sz val="8"/>
            <color indexed="81"/>
            <rFont val="Tahoma"/>
            <charset val="1"/>
          </rPr>
          <t xml:space="preserve">1:должно ли быть заземление и молниезащита
</t>
        </r>
      </text>
    </comment>
  </commentList>
</comments>
</file>

<file path=xl/sharedStrings.xml><?xml version="1.0" encoding="utf-8"?>
<sst xmlns="http://schemas.openxmlformats.org/spreadsheetml/2006/main" count="123" uniqueCount="83">
  <si>
    <t>№ п/п</t>
  </si>
  <si>
    <t xml:space="preserve">Наименование  работ </t>
  </si>
  <si>
    <t xml:space="preserve">ед. изм. </t>
  </si>
  <si>
    <t>Кол-во</t>
  </si>
  <si>
    <t xml:space="preserve">Стоимость </t>
  </si>
  <si>
    <t>Период выполнен.</t>
  </si>
  <si>
    <t xml:space="preserve">План  </t>
  </si>
  <si>
    <t>1. ФУНДАМЕНТ</t>
  </si>
  <si>
    <t xml:space="preserve">2. ПОДВАЛ </t>
  </si>
  <si>
    <t xml:space="preserve">3. СТЕНЫ </t>
  </si>
  <si>
    <t xml:space="preserve">4. ПЕРЕКРЫТИЯ  и ПОКРЫТИЯ </t>
  </si>
  <si>
    <t xml:space="preserve">5. КОЛОННЫ и СТОЛБЫ </t>
  </si>
  <si>
    <t>6. БАЛКИ  (ригеля)</t>
  </si>
  <si>
    <t>7. КРЫША</t>
  </si>
  <si>
    <t>8. ЛЕСТНИЦЫ</t>
  </si>
  <si>
    <t>9. ФАСАД</t>
  </si>
  <si>
    <t xml:space="preserve">10. ПЕРЕГОРОДКИ </t>
  </si>
  <si>
    <t>11. ВНУТРЕННЯЯ  ОТДЕЛКА</t>
  </si>
  <si>
    <t xml:space="preserve">12. ПОЛЫ </t>
  </si>
  <si>
    <t xml:space="preserve">14.МУСОРОПРОВОД </t>
  </si>
  <si>
    <t xml:space="preserve">17. ИНДИВИДУАЛЬНЫЕ  ТЕПЛОВЫЕ  ПУНКТЫ, СИСТЕМЫ   ВОДОПОДКАЧКИ </t>
  </si>
  <si>
    <t>13. ОКНА   и    ДВЕРИ</t>
  </si>
  <si>
    <t>15. ВЕНТИЛЯЦИЯ   и   ДЫМОУДАЛЕНИЕ</t>
  </si>
  <si>
    <t>18. ВОДОСНАБЖЕНИЕ, ОТОПЛЕНИЕ , ВОДООТВЕДЕНИЕ</t>
  </si>
  <si>
    <t xml:space="preserve">19. ТЕПЛОСНАБЖЕНИЕ   и  ГОРЯЧЕЕ ВОДОСНАБЖЕНИЕ </t>
  </si>
  <si>
    <t xml:space="preserve">20. ЭЛЕКТРООБОРУДОВАНИЕ, РАДИО и ТЕЛЕКОММУНИКАЦИОННОЕ  ОБОРУДОВАНИЕ </t>
  </si>
  <si>
    <t>22. ЛИФТЫ</t>
  </si>
  <si>
    <t>Тариф на 1 м2</t>
  </si>
  <si>
    <t>23.  ЭНЕРГОСБЕРЕЖЕНИЕ  и ЭНЕРГОЭФФЕКТИВНОСТЬ</t>
  </si>
  <si>
    <t>шт</t>
  </si>
  <si>
    <t>Текущего и капитального ремонта   на 2015 год</t>
  </si>
  <si>
    <t>м²</t>
  </si>
  <si>
    <r>
      <t>м</t>
    </r>
    <r>
      <rPr>
        <sz val="11"/>
        <color theme="1"/>
        <rFont val="Calibri"/>
        <family val="2"/>
        <charset val="204"/>
      </rPr>
      <t>²</t>
    </r>
  </si>
  <si>
    <t>Ремонт штукатурки откосов слуховых окон</t>
  </si>
  <si>
    <t>ООО "Образцовое содержание жилья"</t>
  </si>
  <si>
    <t>Объект: Жилой многоквартирный дом:  ул. Буянова, 12</t>
  </si>
  <si>
    <t>Ремонт стен подвала:  Штукатурка стен подвала</t>
  </si>
  <si>
    <t>Ремонт слуховых окон цоколя окраска рам маслянной краской.</t>
  </si>
  <si>
    <t>Окраска стен и потолков водоэмульсинным составом за 1 раз</t>
  </si>
  <si>
    <t>Отсутствуют</t>
  </si>
  <si>
    <t xml:space="preserve">Ремонт цоколя ( фасадная штукатурка) байрамиксом </t>
  </si>
  <si>
    <t>Ремонт асфальтового покрытия тротуара</t>
  </si>
  <si>
    <t xml:space="preserve">Ремонт цоколя ( штукатурка со стороны двора) </t>
  </si>
  <si>
    <t xml:space="preserve">Ремонт цоколя (окраска водоэмульсионным составом на высоту 1м., со стороны двора) </t>
  </si>
  <si>
    <t>Окраска мет. дверей  входа в подвал 2шт.</t>
  </si>
  <si>
    <t>Ремонт штукатурки фасада со стороны двора на Н = + 6м и 16м.</t>
  </si>
  <si>
    <t xml:space="preserve">Устройство  молниезащиты </t>
  </si>
  <si>
    <t>21. ВНУТРИДОМОВОЕ  ГАЗОВОЕ   ОБОРУДОВАНИЕ</t>
  </si>
  <si>
    <t>п/м</t>
  </si>
  <si>
    <t>2-3кв</t>
  </si>
  <si>
    <t xml:space="preserve">    Промывка системы водоснабжения  для удаления накипно-коррозионных отложений</t>
  </si>
  <si>
    <t>2-3 кв</t>
  </si>
  <si>
    <t>2-3 кв.</t>
  </si>
  <si>
    <t>1-4 кв</t>
  </si>
  <si>
    <t>1кв</t>
  </si>
  <si>
    <t>1-2 кв</t>
  </si>
  <si>
    <t xml:space="preserve">    Гидравлические и тепловые испытания оборудования индивидуальных тепловых пунктов </t>
  </si>
  <si>
    <t xml:space="preserve">Замена  ламп  накаливания в светильниках МОП на светодиодные лампы </t>
  </si>
  <si>
    <t xml:space="preserve">Контрольно-диагностические работы  по системам вентиляции и дымоудалению, выявление неработаюших шахт вентиляции С последующим устранением  причин </t>
  </si>
  <si>
    <t xml:space="preserve">шт </t>
  </si>
  <si>
    <t>1-3 кв</t>
  </si>
  <si>
    <t>Ремонт тротуарной плитки со стороны двора с перекладкой кирпича приямка</t>
  </si>
  <si>
    <t>1.</t>
  </si>
  <si>
    <t xml:space="preserve"> Промывка системы теплоснабжения   для удаления накипно-коррозионных отложений</t>
  </si>
  <si>
    <t xml:space="preserve">п/м </t>
  </si>
  <si>
    <t xml:space="preserve">    Разработка проекта, приобретение, монтаж оборудования узла учета тепловой энергии (УУТЭ)</t>
  </si>
  <si>
    <t xml:space="preserve">     Плановое техническое обслуживание электрощитовых согласно графика ППР с заменой  дефектных деталей и комплектующих</t>
  </si>
  <si>
    <t xml:space="preserve">    Приобретение   и дооснащение  эл.щитовых углекислотными огнетушителями, другими средствами пожаротушения  </t>
  </si>
  <si>
    <t>Приобретение,замена вводной запорной арматуры ХВС Ду 80</t>
  </si>
  <si>
    <t>Замена запорно арматуры на стояках ХВС Ду 15-25</t>
  </si>
  <si>
    <t>Замена запорно арматуры на стояках отопления  Ду 15-25</t>
  </si>
  <si>
    <t>Общая площадь, м2</t>
  </si>
  <si>
    <t>Спил и кронирование деревьев</t>
  </si>
  <si>
    <t>Ремонт и реконструкция детской площадки с благоустройством газона</t>
  </si>
  <si>
    <t xml:space="preserve">Устройство контура заземления  </t>
  </si>
  <si>
    <t>Установка 2х тар. Общедом. электросчетчиков</t>
  </si>
  <si>
    <t>Директор</t>
  </si>
  <si>
    <t>Главный инженер</t>
  </si>
  <si>
    <t>В.И. Анашкин</t>
  </si>
  <si>
    <t>Ю.А. Бобровская</t>
  </si>
  <si>
    <t xml:space="preserve">24. БАГОУСТРОЙСТВО, ПРОЧИЕ РАБОТЫ </t>
  </si>
  <si>
    <t>итого:</t>
  </si>
  <si>
    <t xml:space="preserve">Разработка проекта, Приобретение и монтаж  оборудования   всепогодного регулятора  отопления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</si>
</sst>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2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2" fillId="0" borderId="1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 applyAlignment="1"/>
    <xf numFmtId="0" fontId="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02"/>
  <sheetViews>
    <sheetView tabSelected="1" topLeftCell="A72" workbookViewId="0">
      <selection activeCell="O73" sqref="O73"/>
    </sheetView>
  </sheetViews>
  <sheetFormatPr defaultRowHeight="15" x14ac:dyDescent="0.25"/>
  <cols>
    <col min="1" max="1" width="6.140625" customWidth="1"/>
    <col min="2" max="2" width="28.5703125" customWidth="1"/>
    <col min="3" max="3" width="6.7109375" customWidth="1"/>
    <col min="5" max="5" width="14.85546875" customWidth="1"/>
    <col min="6" max="6" width="12.7109375" customWidth="1"/>
    <col min="7" max="7" width="12.5703125" customWidth="1"/>
  </cols>
  <sheetData>
    <row r="1" spans="1:9" ht="21" x14ac:dyDescent="0.35">
      <c r="A1" s="26"/>
      <c r="B1" s="17"/>
      <c r="C1" s="17"/>
      <c r="D1" s="17"/>
      <c r="E1" s="17"/>
      <c r="F1" s="17"/>
      <c r="G1" s="17"/>
      <c r="H1" s="3"/>
      <c r="I1" s="3"/>
    </row>
    <row r="2" spans="1:9" ht="21" x14ac:dyDescent="0.35">
      <c r="A2" s="54" t="s">
        <v>34</v>
      </c>
      <c r="B2" s="54"/>
      <c r="C2" s="54"/>
      <c r="D2" s="54"/>
      <c r="E2" s="54"/>
      <c r="F2" s="54"/>
      <c r="G2" s="54"/>
      <c r="H2" s="1"/>
      <c r="I2" s="1"/>
    </row>
    <row r="3" spans="1:9" ht="28.5" x14ac:dyDescent="0.45">
      <c r="A3" s="55" t="s">
        <v>6</v>
      </c>
      <c r="B3" s="55"/>
      <c r="C3" s="55"/>
      <c r="D3" s="55"/>
      <c r="E3" s="55"/>
      <c r="F3" s="55"/>
      <c r="G3" s="55"/>
      <c r="H3" s="1"/>
      <c r="I3" s="1"/>
    </row>
    <row r="4" spans="1:9" ht="24" customHeight="1" x14ac:dyDescent="0.35">
      <c r="A4" s="56" t="s">
        <v>30</v>
      </c>
      <c r="B4" s="56"/>
      <c r="C4" s="56"/>
      <c r="D4" s="56"/>
      <c r="E4" s="56"/>
      <c r="F4" s="56"/>
      <c r="G4" s="56"/>
    </row>
    <row r="5" spans="1:9" ht="26.45" customHeight="1" x14ac:dyDescent="0.3">
      <c r="A5" s="57" t="s">
        <v>35</v>
      </c>
      <c r="B5" s="57"/>
      <c r="C5" s="57"/>
      <c r="D5" s="57"/>
      <c r="E5" s="57"/>
      <c r="F5" s="57"/>
      <c r="G5" s="57"/>
    </row>
    <row r="6" spans="1:9" ht="21.75" customHeight="1" x14ac:dyDescent="0.3">
      <c r="A6" s="57" t="s">
        <v>71</v>
      </c>
      <c r="B6" s="57"/>
      <c r="C6" s="57"/>
      <c r="D6" s="57"/>
      <c r="E6" s="57"/>
      <c r="F6" s="57"/>
      <c r="G6" s="29">
        <v>1530.1</v>
      </c>
    </row>
    <row r="7" spans="1:9" ht="15.75" customHeight="1" x14ac:dyDescent="0.25">
      <c r="A7" s="5"/>
      <c r="B7" s="5"/>
      <c r="C7" s="5"/>
      <c r="D7" s="5"/>
      <c r="E7" s="5"/>
      <c r="F7" s="5"/>
      <c r="G7" s="5"/>
    </row>
    <row r="8" spans="1:9" ht="29.25" customHeight="1" x14ac:dyDescent="0.25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27</v>
      </c>
      <c r="G8" s="4" t="s">
        <v>5</v>
      </c>
      <c r="H8" s="2"/>
    </row>
    <row r="9" spans="1:9" ht="15.75" customHeight="1" x14ac:dyDescent="0.25">
      <c r="A9" s="50" t="s">
        <v>7</v>
      </c>
      <c r="B9" s="50"/>
      <c r="C9" s="27"/>
      <c r="D9" s="30"/>
      <c r="E9" s="30"/>
      <c r="F9" s="30"/>
      <c r="G9" s="30"/>
      <c r="H9" s="2"/>
    </row>
    <row r="10" spans="1:9" ht="15.75" customHeight="1" x14ac:dyDescent="0.25">
      <c r="A10" s="41"/>
      <c r="B10" s="42"/>
      <c r="C10" s="24"/>
      <c r="D10" s="31"/>
      <c r="E10" s="31"/>
      <c r="F10" s="7"/>
      <c r="G10" s="7"/>
      <c r="H10" s="2"/>
    </row>
    <row r="11" spans="1:9" ht="15" customHeight="1" x14ac:dyDescent="0.25">
      <c r="A11" s="51" t="s">
        <v>8</v>
      </c>
      <c r="B11" s="51"/>
      <c r="C11" s="27"/>
      <c r="D11" s="30"/>
      <c r="E11" s="30"/>
      <c r="F11" s="30"/>
      <c r="G11" s="30"/>
    </row>
    <row r="12" spans="1:9" ht="42" customHeight="1" x14ac:dyDescent="0.25">
      <c r="A12" s="7">
        <v>1</v>
      </c>
      <c r="B12" s="28" t="s">
        <v>37</v>
      </c>
      <c r="C12" s="16" t="s">
        <v>29</v>
      </c>
      <c r="D12" s="7">
        <v>4</v>
      </c>
      <c r="E12" s="8">
        <v>4000</v>
      </c>
      <c r="F12" s="19">
        <f>E12/(12*$G$6)</f>
        <v>0.21785068514040479</v>
      </c>
      <c r="G12" s="11" t="s">
        <v>51</v>
      </c>
    </row>
    <row r="13" spans="1:9" ht="33.75" customHeight="1" x14ac:dyDescent="0.25">
      <c r="A13" s="7">
        <v>2</v>
      </c>
      <c r="B13" s="28" t="s">
        <v>33</v>
      </c>
      <c r="C13" s="16" t="s">
        <v>31</v>
      </c>
      <c r="D13" s="7">
        <v>6</v>
      </c>
      <c r="E13" s="8">
        <v>1000</v>
      </c>
      <c r="F13" s="19">
        <f>E13/(12*$G$6)</f>
        <v>5.4462671285101197E-2</v>
      </c>
      <c r="G13" s="11" t="s">
        <v>51</v>
      </c>
    </row>
    <row r="14" spans="1:9" ht="33.75" customHeight="1" x14ac:dyDescent="0.25">
      <c r="A14" s="7">
        <v>3</v>
      </c>
      <c r="B14" s="28" t="s">
        <v>36</v>
      </c>
      <c r="C14" s="16" t="s">
        <v>31</v>
      </c>
      <c r="D14" s="7">
        <v>120</v>
      </c>
      <c r="E14" s="8">
        <v>19200</v>
      </c>
      <c r="F14" s="19">
        <f>E14/(12*$G$6)</f>
        <v>1.0456832886739431</v>
      </c>
      <c r="G14" s="11" t="s">
        <v>51</v>
      </c>
    </row>
    <row r="15" spans="1:9" ht="45.75" customHeight="1" x14ac:dyDescent="0.25">
      <c r="A15" s="7">
        <v>4</v>
      </c>
      <c r="B15" s="28" t="s">
        <v>38</v>
      </c>
      <c r="C15" s="16" t="s">
        <v>31</v>
      </c>
      <c r="D15" s="7">
        <v>170</v>
      </c>
      <c r="E15" s="8">
        <v>27200</v>
      </c>
      <c r="F15" s="19">
        <f>E15/(12*$G$6)</f>
        <v>1.4813846589547526</v>
      </c>
      <c r="G15" s="11" t="s">
        <v>51</v>
      </c>
    </row>
    <row r="16" spans="1:9" ht="15" customHeight="1" x14ac:dyDescent="0.25">
      <c r="A16" s="51" t="s">
        <v>9</v>
      </c>
      <c r="B16" s="51"/>
      <c r="C16" s="27"/>
      <c r="D16" s="30"/>
      <c r="E16" s="30"/>
      <c r="F16" s="19">
        <f t="shared" ref="F16:F39" si="0">E16/(12*$G$6)</f>
        <v>0</v>
      </c>
      <c r="G16" s="30"/>
    </row>
    <row r="17" spans="1:7" x14ac:dyDescent="0.25">
      <c r="A17" s="28"/>
      <c r="B17" s="43"/>
      <c r="C17" s="10"/>
      <c r="D17" s="7"/>
      <c r="E17" s="7"/>
      <c r="F17" s="19">
        <f t="shared" si="0"/>
        <v>0</v>
      </c>
      <c r="G17" s="7"/>
    </row>
    <row r="18" spans="1:7" x14ac:dyDescent="0.25">
      <c r="A18" s="28"/>
      <c r="B18" s="43"/>
      <c r="C18" s="10"/>
      <c r="D18" s="7"/>
      <c r="E18" s="7"/>
      <c r="F18" s="19">
        <f t="shared" si="0"/>
        <v>0</v>
      </c>
      <c r="G18" s="7"/>
    </row>
    <row r="19" spans="1:7" ht="15" customHeight="1" x14ac:dyDescent="0.25">
      <c r="A19" s="51" t="s">
        <v>10</v>
      </c>
      <c r="B19" s="51"/>
      <c r="C19" s="6"/>
      <c r="D19" s="7"/>
      <c r="E19" s="7"/>
      <c r="F19" s="19">
        <f t="shared" si="0"/>
        <v>0</v>
      </c>
      <c r="G19" s="7"/>
    </row>
    <row r="20" spans="1:7" ht="23.25" customHeight="1" x14ac:dyDescent="0.25">
      <c r="A20" s="28"/>
      <c r="B20" s="43"/>
      <c r="C20" s="6"/>
      <c r="D20" s="7"/>
      <c r="E20" s="7"/>
      <c r="F20" s="19">
        <f t="shared" si="0"/>
        <v>0</v>
      </c>
      <c r="G20" s="7"/>
    </row>
    <row r="21" spans="1:7" x14ac:dyDescent="0.25">
      <c r="A21" s="28"/>
      <c r="B21" s="43"/>
      <c r="C21" s="10"/>
      <c r="D21" s="11"/>
      <c r="E21" s="11"/>
      <c r="F21" s="19">
        <f t="shared" si="0"/>
        <v>0</v>
      </c>
      <c r="G21" s="7"/>
    </row>
    <row r="22" spans="1:7" ht="18.600000000000001" customHeight="1" x14ac:dyDescent="0.25">
      <c r="A22" s="44" t="s">
        <v>11</v>
      </c>
      <c r="B22" s="44"/>
      <c r="C22" s="24"/>
      <c r="D22" s="7"/>
      <c r="E22" s="7"/>
      <c r="F22" s="19">
        <f t="shared" si="0"/>
        <v>0</v>
      </c>
      <c r="G22" s="7"/>
    </row>
    <row r="23" spans="1:7" ht="21" customHeight="1" x14ac:dyDescent="0.25">
      <c r="A23" s="31">
        <v>1</v>
      </c>
      <c r="B23" s="42" t="s">
        <v>39</v>
      </c>
      <c r="C23" s="24"/>
      <c r="D23" s="7"/>
      <c r="E23" s="7"/>
      <c r="F23" s="19">
        <f t="shared" si="0"/>
        <v>0</v>
      </c>
      <c r="G23" s="7"/>
    </row>
    <row r="24" spans="1:7" x14ac:dyDescent="0.25">
      <c r="A24" s="41"/>
      <c r="B24" s="42"/>
      <c r="C24" s="24"/>
      <c r="D24" s="7"/>
      <c r="E24" s="7"/>
      <c r="F24" s="19">
        <f t="shared" si="0"/>
        <v>0</v>
      </c>
      <c r="G24" s="7"/>
    </row>
    <row r="25" spans="1:7" ht="15" customHeight="1" x14ac:dyDescent="0.25">
      <c r="A25" s="44" t="s">
        <v>12</v>
      </c>
      <c r="B25" s="44"/>
      <c r="C25" s="24"/>
      <c r="D25" s="7"/>
      <c r="E25" s="7"/>
      <c r="F25" s="19">
        <f t="shared" si="0"/>
        <v>0</v>
      </c>
      <c r="G25" s="7"/>
    </row>
    <row r="26" spans="1:7" x14ac:dyDescent="0.25">
      <c r="A26" s="41"/>
      <c r="B26" s="42"/>
      <c r="C26" s="24"/>
      <c r="D26" s="7"/>
      <c r="E26" s="7"/>
      <c r="F26" s="19">
        <f t="shared" si="0"/>
        <v>0</v>
      </c>
      <c r="G26" s="7"/>
    </row>
    <row r="27" spans="1:7" x14ac:dyDescent="0.25">
      <c r="A27" s="41"/>
      <c r="B27" s="42"/>
      <c r="C27" s="24"/>
      <c r="D27" s="7"/>
      <c r="E27" s="7"/>
      <c r="F27" s="19">
        <f t="shared" si="0"/>
        <v>0</v>
      </c>
      <c r="G27" s="7"/>
    </row>
    <row r="28" spans="1:7" ht="15" customHeight="1" x14ac:dyDescent="0.25">
      <c r="A28" s="44" t="s">
        <v>13</v>
      </c>
      <c r="B28" s="44"/>
      <c r="C28" s="24"/>
      <c r="D28" s="7"/>
      <c r="E28" s="7"/>
      <c r="F28" s="19">
        <f t="shared" si="0"/>
        <v>0</v>
      </c>
      <c r="G28" s="7"/>
    </row>
    <row r="29" spans="1:7" ht="30" customHeight="1" x14ac:dyDescent="0.25">
      <c r="A29" s="41"/>
      <c r="B29" s="42"/>
      <c r="C29" s="25"/>
      <c r="D29" s="7"/>
      <c r="E29" s="7"/>
      <c r="F29" s="19">
        <f t="shared" si="0"/>
        <v>0</v>
      </c>
      <c r="G29" s="7"/>
    </row>
    <row r="30" spans="1:7" ht="15" customHeight="1" x14ac:dyDescent="0.25">
      <c r="A30" s="42" t="s">
        <v>14</v>
      </c>
      <c r="B30" s="44"/>
      <c r="C30" s="24"/>
      <c r="D30" s="7"/>
      <c r="E30" s="7"/>
      <c r="F30" s="19">
        <f t="shared" si="0"/>
        <v>0</v>
      </c>
      <c r="G30" s="7"/>
    </row>
    <row r="31" spans="1:7" x14ac:dyDescent="0.25">
      <c r="A31" s="41"/>
      <c r="B31" s="42"/>
      <c r="C31" s="25"/>
      <c r="D31" s="7"/>
      <c r="E31" s="7"/>
      <c r="F31" s="19">
        <f t="shared" si="0"/>
        <v>0</v>
      </c>
      <c r="G31" s="7"/>
    </row>
    <row r="32" spans="1:7" x14ac:dyDescent="0.25">
      <c r="A32" s="41"/>
      <c r="B32" s="42"/>
      <c r="C32" s="25"/>
      <c r="D32" s="7"/>
      <c r="E32" s="7"/>
      <c r="F32" s="19">
        <f t="shared" si="0"/>
        <v>0</v>
      </c>
      <c r="G32" s="7"/>
    </row>
    <row r="33" spans="1:7" ht="15" customHeight="1" x14ac:dyDescent="0.25">
      <c r="A33" s="42" t="s">
        <v>15</v>
      </c>
      <c r="B33" s="44"/>
      <c r="C33" s="24"/>
      <c r="D33" s="7"/>
      <c r="E33" s="7"/>
      <c r="F33" s="19">
        <f t="shared" si="0"/>
        <v>0</v>
      </c>
      <c r="G33" s="7"/>
    </row>
    <row r="34" spans="1:7" ht="33" customHeight="1" x14ac:dyDescent="0.25">
      <c r="A34" s="7">
        <v>1</v>
      </c>
      <c r="B34" s="12" t="s">
        <v>40</v>
      </c>
      <c r="C34" s="16" t="s">
        <v>32</v>
      </c>
      <c r="D34" s="7">
        <v>5</v>
      </c>
      <c r="E34" s="8">
        <v>1000</v>
      </c>
      <c r="F34" s="19">
        <f t="shared" si="0"/>
        <v>5.4462671285101197E-2</v>
      </c>
      <c r="G34" s="7" t="s">
        <v>49</v>
      </c>
    </row>
    <row r="35" spans="1:7" ht="33" customHeight="1" x14ac:dyDescent="0.25">
      <c r="A35" s="32">
        <v>2</v>
      </c>
      <c r="B35" s="46" t="s">
        <v>41</v>
      </c>
      <c r="C35" s="16" t="s">
        <v>31</v>
      </c>
      <c r="D35" s="32">
        <v>2</v>
      </c>
      <c r="E35" s="33">
        <v>1000</v>
      </c>
      <c r="F35" s="19">
        <f t="shared" si="0"/>
        <v>5.4462671285101197E-2</v>
      </c>
      <c r="G35" s="7" t="s">
        <v>49</v>
      </c>
    </row>
    <row r="36" spans="1:7" ht="33" customHeight="1" x14ac:dyDescent="0.25">
      <c r="A36" s="32">
        <v>3</v>
      </c>
      <c r="B36" s="46" t="s">
        <v>42</v>
      </c>
      <c r="C36" s="16" t="s">
        <v>31</v>
      </c>
      <c r="D36" s="32">
        <v>8</v>
      </c>
      <c r="E36" s="33">
        <v>1000</v>
      </c>
      <c r="F36" s="19">
        <f t="shared" si="0"/>
        <v>5.4462671285101197E-2</v>
      </c>
      <c r="G36" s="7" t="s">
        <v>49</v>
      </c>
    </row>
    <row r="37" spans="1:7" ht="57" customHeight="1" x14ac:dyDescent="0.25">
      <c r="A37" s="32">
        <v>4</v>
      </c>
      <c r="B37" s="46" t="s">
        <v>43</v>
      </c>
      <c r="C37" s="16" t="s">
        <v>31</v>
      </c>
      <c r="D37" s="32">
        <v>65</v>
      </c>
      <c r="E37" s="33">
        <v>7800</v>
      </c>
      <c r="F37" s="19">
        <f t="shared" si="0"/>
        <v>0.42480883602378938</v>
      </c>
      <c r="G37" s="7" t="s">
        <v>49</v>
      </c>
    </row>
    <row r="38" spans="1:7" ht="43.5" customHeight="1" x14ac:dyDescent="0.25">
      <c r="A38" s="32">
        <v>5</v>
      </c>
      <c r="B38" s="46" t="s">
        <v>45</v>
      </c>
      <c r="C38" s="16" t="s">
        <v>32</v>
      </c>
      <c r="D38" s="32">
        <v>5</v>
      </c>
      <c r="E38" s="33">
        <v>10000</v>
      </c>
      <c r="F38" s="19">
        <f t="shared" si="0"/>
        <v>0.54462671285101205</v>
      </c>
      <c r="G38" s="7" t="s">
        <v>49</v>
      </c>
    </row>
    <row r="39" spans="1:7" ht="56.25" customHeight="1" x14ac:dyDescent="0.25">
      <c r="A39" s="32">
        <v>6</v>
      </c>
      <c r="B39" s="46" t="s">
        <v>61</v>
      </c>
      <c r="C39" s="16" t="s">
        <v>31</v>
      </c>
      <c r="D39" s="32">
        <v>4</v>
      </c>
      <c r="E39" s="33">
        <v>2000</v>
      </c>
      <c r="F39" s="19">
        <f t="shared" si="0"/>
        <v>0.10892534257020239</v>
      </c>
      <c r="G39" s="7" t="s">
        <v>49</v>
      </c>
    </row>
    <row r="40" spans="1:7" ht="25.15" customHeight="1" x14ac:dyDescent="0.25">
      <c r="A40" s="52" t="s">
        <v>16</v>
      </c>
      <c r="B40" s="53"/>
      <c r="C40" s="16"/>
      <c r="D40" s="7"/>
      <c r="E40" s="7"/>
      <c r="F40" s="7"/>
      <c r="G40" s="7"/>
    </row>
    <row r="41" spans="1:7" x14ac:dyDescent="0.25">
      <c r="A41" s="28"/>
      <c r="B41" s="28"/>
      <c r="C41" s="16"/>
      <c r="D41" s="7"/>
      <c r="E41" s="7"/>
      <c r="F41" s="7"/>
      <c r="G41" s="7"/>
    </row>
    <row r="42" spans="1:7" x14ac:dyDescent="0.25">
      <c r="A42" s="28"/>
      <c r="B42" s="28"/>
      <c r="C42" s="16"/>
      <c r="D42" s="7"/>
      <c r="E42" s="7"/>
      <c r="F42" s="7"/>
      <c r="G42" s="7"/>
    </row>
    <row r="43" spans="1:7" ht="21" customHeight="1" x14ac:dyDescent="0.25">
      <c r="A43" s="59" t="s">
        <v>17</v>
      </c>
      <c r="B43" s="59"/>
      <c r="C43" s="16"/>
      <c r="D43" s="7"/>
      <c r="E43" s="7"/>
      <c r="F43" s="7"/>
      <c r="G43" s="7"/>
    </row>
    <row r="44" spans="1:7" x14ac:dyDescent="0.25">
      <c r="A44" s="45"/>
      <c r="B44" s="45"/>
      <c r="C44" s="15"/>
      <c r="D44" s="32"/>
      <c r="E44" s="32"/>
      <c r="F44" s="32"/>
      <c r="G44" s="32"/>
    </row>
    <row r="45" spans="1:7" x14ac:dyDescent="0.25">
      <c r="A45" s="28"/>
      <c r="B45" s="28"/>
      <c r="C45" s="7"/>
      <c r="D45" s="7"/>
      <c r="E45" s="8"/>
      <c r="F45" s="7"/>
      <c r="G45" s="7"/>
    </row>
    <row r="46" spans="1:7" ht="15" customHeight="1" x14ac:dyDescent="0.25">
      <c r="A46" s="60" t="s">
        <v>18</v>
      </c>
      <c r="B46" s="60"/>
      <c r="C46" s="16"/>
      <c r="D46" s="7"/>
      <c r="E46" s="7"/>
      <c r="F46" s="7"/>
      <c r="G46" s="7"/>
    </row>
    <row r="47" spans="1:7" x14ac:dyDescent="0.25">
      <c r="A47" s="47"/>
      <c r="B47" s="28"/>
      <c r="C47" s="16"/>
      <c r="D47" s="7"/>
      <c r="E47" s="7"/>
      <c r="F47" s="7"/>
      <c r="G47" s="7"/>
    </row>
    <row r="48" spans="1:7" x14ac:dyDescent="0.25">
      <c r="A48" s="43"/>
      <c r="B48" s="28"/>
      <c r="C48" s="16"/>
      <c r="D48" s="7"/>
      <c r="E48" s="7"/>
      <c r="F48" s="7"/>
      <c r="G48" s="7"/>
    </row>
    <row r="49" spans="1:7" ht="15" customHeight="1" x14ac:dyDescent="0.25">
      <c r="A49" s="52" t="s">
        <v>21</v>
      </c>
      <c r="B49" s="53"/>
      <c r="C49" s="16"/>
      <c r="D49" s="7"/>
      <c r="E49" s="7"/>
      <c r="F49" s="7"/>
      <c r="G49" s="7"/>
    </row>
    <row r="50" spans="1:7" ht="29.25" customHeight="1" x14ac:dyDescent="0.25">
      <c r="A50" s="7">
        <v>1</v>
      </c>
      <c r="B50" s="12" t="s">
        <v>44</v>
      </c>
      <c r="C50" s="9" t="s">
        <v>31</v>
      </c>
      <c r="D50" s="7">
        <v>6</v>
      </c>
      <c r="E50" s="7"/>
      <c r="F50" s="19">
        <f>E50/(12*G6)</f>
        <v>0</v>
      </c>
      <c r="G50" s="11" t="s">
        <v>52</v>
      </c>
    </row>
    <row r="51" spans="1:7" x14ac:dyDescent="0.25">
      <c r="A51" s="28"/>
      <c r="B51" s="12"/>
      <c r="C51" s="16"/>
      <c r="D51" s="7"/>
      <c r="E51" s="7"/>
      <c r="F51" s="7"/>
      <c r="G51" s="7"/>
    </row>
    <row r="52" spans="1:7" ht="17.45" customHeight="1" x14ac:dyDescent="0.25">
      <c r="A52" s="52" t="s">
        <v>19</v>
      </c>
      <c r="B52" s="53"/>
      <c r="C52" s="16"/>
      <c r="D52" s="7"/>
      <c r="E52" s="7"/>
      <c r="F52" s="7"/>
      <c r="G52" s="7"/>
    </row>
    <row r="53" spans="1:7" x14ac:dyDescent="0.25">
      <c r="A53" s="28"/>
      <c r="B53" s="28"/>
      <c r="C53" s="16"/>
      <c r="D53" s="7"/>
      <c r="E53" s="7"/>
      <c r="F53" s="7"/>
      <c r="G53" s="7"/>
    </row>
    <row r="54" spans="1:7" ht="30.75" customHeight="1" x14ac:dyDescent="0.25">
      <c r="A54" s="59" t="s">
        <v>22</v>
      </c>
      <c r="B54" s="59"/>
      <c r="C54" s="16"/>
      <c r="D54" s="7"/>
      <c r="E54" s="7"/>
      <c r="F54" s="7"/>
      <c r="G54" s="7"/>
    </row>
    <row r="55" spans="1:7" ht="105" customHeight="1" x14ac:dyDescent="0.25">
      <c r="A55" s="7">
        <v>1</v>
      </c>
      <c r="B55" s="12" t="s">
        <v>58</v>
      </c>
      <c r="C55" s="11" t="s">
        <v>59</v>
      </c>
      <c r="D55" s="7">
        <v>15</v>
      </c>
      <c r="E55" s="7">
        <f>D55*400</f>
        <v>6000</v>
      </c>
      <c r="F55" s="18">
        <f>E55/(12*G6)</f>
        <v>0.32677602771060721</v>
      </c>
      <c r="G55" s="13" t="s">
        <v>60</v>
      </c>
    </row>
    <row r="56" spans="1:7" x14ac:dyDescent="0.25">
      <c r="A56" s="28"/>
      <c r="B56" s="28"/>
      <c r="C56" s="16"/>
      <c r="D56" s="7"/>
      <c r="E56" s="7"/>
      <c r="F56" s="7"/>
      <c r="G56" s="7"/>
    </row>
    <row r="57" spans="1:7" ht="47.25" customHeight="1" x14ac:dyDescent="0.25">
      <c r="A57" s="59" t="s">
        <v>20</v>
      </c>
      <c r="B57" s="59"/>
      <c r="C57" s="16"/>
      <c r="D57" s="7"/>
      <c r="E57" s="7"/>
      <c r="F57" s="7"/>
      <c r="G57" s="7"/>
    </row>
    <row r="58" spans="1:7" ht="75" customHeight="1" x14ac:dyDescent="0.25">
      <c r="A58" s="7">
        <v>1</v>
      </c>
      <c r="B58" s="12" t="s">
        <v>56</v>
      </c>
      <c r="C58" s="11" t="s">
        <v>48</v>
      </c>
      <c r="D58" s="7">
        <v>30</v>
      </c>
      <c r="E58" s="7"/>
      <c r="F58" s="19">
        <f>E58/(12*G6)</f>
        <v>0</v>
      </c>
      <c r="G58" s="11" t="s">
        <v>52</v>
      </c>
    </row>
    <row r="59" spans="1:7" x14ac:dyDescent="0.25">
      <c r="A59" s="28"/>
      <c r="B59" s="28"/>
      <c r="C59" s="16"/>
      <c r="D59" s="7"/>
      <c r="E59" s="7"/>
      <c r="F59" s="7"/>
      <c r="G59" s="7"/>
    </row>
    <row r="60" spans="1:7" ht="32.450000000000003" customHeight="1" x14ac:dyDescent="0.25">
      <c r="A60" s="52" t="s">
        <v>23</v>
      </c>
      <c r="B60" s="60"/>
      <c r="C60" s="14"/>
      <c r="D60" s="34"/>
      <c r="E60" s="34"/>
      <c r="F60" s="34"/>
      <c r="G60" s="32"/>
    </row>
    <row r="61" spans="1:7" ht="45" x14ac:dyDescent="0.25">
      <c r="A61" s="7">
        <v>1</v>
      </c>
      <c r="B61" s="12" t="s">
        <v>68</v>
      </c>
      <c r="C61" s="9" t="s">
        <v>29</v>
      </c>
      <c r="D61" s="7">
        <v>2</v>
      </c>
      <c r="E61" s="7">
        <f>D61*3254</f>
        <v>6508</v>
      </c>
      <c r="F61" s="19">
        <f>E61/(12*G6)</f>
        <v>0.35444306472343862</v>
      </c>
      <c r="G61" s="7"/>
    </row>
    <row r="62" spans="1:7" ht="60.75" customHeight="1" x14ac:dyDescent="0.25">
      <c r="A62" s="7">
        <v>2</v>
      </c>
      <c r="B62" s="12" t="s">
        <v>50</v>
      </c>
      <c r="C62" s="7" t="s">
        <v>48</v>
      </c>
      <c r="D62" s="7">
        <v>54</v>
      </c>
      <c r="E62" s="7"/>
      <c r="F62" s="19">
        <f>E62/(12*G6)</f>
        <v>0</v>
      </c>
      <c r="G62" s="7" t="s">
        <v>49</v>
      </c>
    </row>
    <row r="63" spans="1:7" ht="73.150000000000006" customHeight="1" x14ac:dyDescent="0.25">
      <c r="A63" s="7">
        <v>3</v>
      </c>
      <c r="B63" s="12" t="s">
        <v>82</v>
      </c>
      <c r="C63" s="11" t="s">
        <v>29</v>
      </c>
      <c r="D63" s="7">
        <v>1</v>
      </c>
      <c r="E63" s="7">
        <f>D63*303000</f>
        <v>303000</v>
      </c>
      <c r="F63" s="19">
        <f t="shared" ref="F63" si="1">E63/(12*$G$6)</f>
        <v>16.502189399385664</v>
      </c>
      <c r="G63" s="11" t="s">
        <v>51</v>
      </c>
    </row>
    <row r="64" spans="1:7" ht="56.45" customHeight="1" x14ac:dyDescent="0.25">
      <c r="A64" s="7">
        <v>4</v>
      </c>
      <c r="B64" s="48" t="s">
        <v>69</v>
      </c>
      <c r="C64" s="38" t="s">
        <v>29</v>
      </c>
      <c r="D64" s="39">
        <v>15</v>
      </c>
      <c r="E64" s="39">
        <f>D64*200</f>
        <v>3000</v>
      </c>
      <c r="F64" s="20">
        <f>E64/(12*G6)</f>
        <v>0.1633880138553036</v>
      </c>
      <c r="G64" s="39"/>
    </row>
    <row r="65" spans="1:10" ht="68.25" customHeight="1" x14ac:dyDescent="0.25">
      <c r="A65" s="7">
        <v>5</v>
      </c>
      <c r="B65" s="48" t="s">
        <v>70</v>
      </c>
      <c r="C65" s="38" t="s">
        <v>29</v>
      </c>
      <c r="D65" s="39">
        <v>20</v>
      </c>
      <c r="E65" s="39">
        <f>D65*200</f>
        <v>4000</v>
      </c>
      <c r="F65" s="20">
        <f>E65/(12*G6)</f>
        <v>0.21785068514040479</v>
      </c>
      <c r="G65" s="39"/>
      <c r="I65" s="37"/>
      <c r="J65" s="37"/>
    </row>
    <row r="66" spans="1:10" ht="73.150000000000006" customHeight="1" x14ac:dyDescent="0.25">
      <c r="A66" s="21">
        <v>6</v>
      </c>
      <c r="B66" s="49" t="s">
        <v>65</v>
      </c>
      <c r="C66" s="22" t="s">
        <v>29</v>
      </c>
      <c r="D66" s="21">
        <v>1</v>
      </c>
      <c r="E66" s="21">
        <v>310000</v>
      </c>
      <c r="F66" s="23">
        <f>E66/(12*G6)</f>
        <v>16.883428098381373</v>
      </c>
      <c r="G66" s="22" t="s">
        <v>55</v>
      </c>
    </row>
    <row r="67" spans="1:10" ht="35.450000000000003" customHeight="1" x14ac:dyDescent="0.25">
      <c r="A67" s="7">
        <v>6</v>
      </c>
      <c r="B67" s="28"/>
      <c r="C67" s="16"/>
      <c r="D67" s="7"/>
      <c r="E67" s="7"/>
      <c r="F67" s="7"/>
      <c r="G67" s="7"/>
    </row>
    <row r="68" spans="1:10" ht="35.450000000000003" customHeight="1" x14ac:dyDescent="0.25">
      <c r="A68" s="52" t="s">
        <v>24</v>
      </c>
      <c r="B68" s="53"/>
      <c r="C68" s="16"/>
      <c r="D68" s="7"/>
      <c r="E68" s="7"/>
      <c r="F68" s="7"/>
      <c r="G68" s="7"/>
    </row>
    <row r="69" spans="1:10" ht="60" x14ac:dyDescent="0.25">
      <c r="A69" s="12" t="s">
        <v>62</v>
      </c>
      <c r="B69" s="12" t="s">
        <v>63</v>
      </c>
      <c r="C69" s="11" t="s">
        <v>64</v>
      </c>
      <c r="D69" s="7">
        <v>200</v>
      </c>
      <c r="E69" s="7">
        <f>D69*200</f>
        <v>40000</v>
      </c>
      <c r="F69" s="20">
        <f>E69/(12*G6)</f>
        <v>2.1785068514040482</v>
      </c>
      <c r="G69" s="11" t="s">
        <v>51</v>
      </c>
    </row>
    <row r="70" spans="1:10" x14ac:dyDescent="0.25">
      <c r="A70" s="28"/>
      <c r="B70" s="28"/>
      <c r="C70" s="16"/>
      <c r="D70" s="7"/>
      <c r="E70" s="7"/>
      <c r="F70" s="7"/>
      <c r="G70" s="7"/>
    </row>
    <row r="71" spans="1:10" x14ac:dyDescent="0.25">
      <c r="A71" s="28"/>
      <c r="B71" s="28"/>
      <c r="C71" s="16"/>
      <c r="D71" s="7"/>
      <c r="E71" s="7"/>
      <c r="F71" s="7"/>
      <c r="G71" s="7"/>
    </row>
    <row r="72" spans="1:10" ht="50.45" customHeight="1" x14ac:dyDescent="0.25">
      <c r="A72" s="28"/>
      <c r="B72" s="28"/>
      <c r="C72" s="16"/>
      <c r="D72" s="7"/>
      <c r="E72" s="7"/>
      <c r="F72" s="7"/>
      <c r="G72" s="7"/>
    </row>
    <row r="73" spans="1:10" ht="93" customHeight="1" x14ac:dyDescent="0.25">
      <c r="A73" s="61" t="s">
        <v>25</v>
      </c>
      <c r="B73" s="62"/>
      <c r="C73" s="16"/>
      <c r="D73" s="7"/>
      <c r="E73" s="7"/>
      <c r="F73" s="7"/>
      <c r="G73" s="7"/>
    </row>
    <row r="74" spans="1:10" ht="96" customHeight="1" x14ac:dyDescent="0.25">
      <c r="A74" s="40">
        <v>1</v>
      </c>
      <c r="B74" s="49" t="s">
        <v>66</v>
      </c>
      <c r="C74" s="21" t="s">
        <v>29</v>
      </c>
      <c r="D74" s="21">
        <v>1</v>
      </c>
      <c r="E74" s="21">
        <v>12000</v>
      </c>
      <c r="F74" s="23">
        <f>E74/(12*G6)</f>
        <v>0.65355205542121442</v>
      </c>
      <c r="G74" s="22" t="s">
        <v>53</v>
      </c>
    </row>
    <row r="75" spans="1:10" ht="86.45" customHeight="1" x14ac:dyDescent="0.25">
      <c r="A75" s="40">
        <v>2</v>
      </c>
      <c r="B75" s="49" t="s">
        <v>67</v>
      </c>
      <c r="C75" s="21" t="s">
        <v>29</v>
      </c>
      <c r="D75" s="21">
        <v>1</v>
      </c>
      <c r="E75" s="21">
        <v>4200</v>
      </c>
      <c r="F75" s="23">
        <f>E75/(12*G6)</f>
        <v>0.22874321939742503</v>
      </c>
      <c r="G75" s="22" t="s">
        <v>54</v>
      </c>
    </row>
    <row r="76" spans="1:10" ht="33" customHeight="1" x14ac:dyDescent="0.25">
      <c r="A76" s="40">
        <v>3</v>
      </c>
      <c r="B76" s="49" t="s">
        <v>74</v>
      </c>
      <c r="C76" s="21" t="s">
        <v>29</v>
      </c>
      <c r="D76" s="21">
        <v>1</v>
      </c>
      <c r="E76" s="21">
        <v>21000</v>
      </c>
      <c r="F76" s="23">
        <f>E76/(12*G6)</f>
        <v>1.1437160969871252</v>
      </c>
      <c r="G76" s="22" t="s">
        <v>49</v>
      </c>
    </row>
    <row r="77" spans="1:10" ht="38.450000000000003" customHeight="1" x14ac:dyDescent="0.25">
      <c r="A77" s="40">
        <v>4</v>
      </c>
      <c r="B77" s="40" t="s">
        <v>46</v>
      </c>
      <c r="C77" s="21" t="s">
        <v>29</v>
      </c>
      <c r="D77" s="21">
        <v>1</v>
      </c>
      <c r="E77" s="21">
        <v>23000</v>
      </c>
      <c r="F77" s="23">
        <f>E77/(12*G6)</f>
        <v>1.2526414395573275</v>
      </c>
      <c r="G77" s="22" t="s">
        <v>49</v>
      </c>
    </row>
    <row r="78" spans="1:10" ht="31.15" customHeight="1" x14ac:dyDescent="0.25">
      <c r="A78" s="28"/>
      <c r="B78" s="28"/>
      <c r="C78" s="16"/>
      <c r="D78" s="7"/>
      <c r="E78" s="7"/>
      <c r="F78" s="7"/>
      <c r="G78" s="7"/>
    </row>
    <row r="79" spans="1:10" ht="39.6" customHeight="1" x14ac:dyDescent="0.25">
      <c r="A79" s="61" t="s">
        <v>47</v>
      </c>
      <c r="B79" s="62"/>
      <c r="C79" s="16"/>
      <c r="D79" s="7"/>
      <c r="E79" s="7"/>
      <c r="F79" s="7"/>
      <c r="G79" s="7"/>
    </row>
    <row r="80" spans="1:10" x14ac:dyDescent="0.25">
      <c r="A80" s="28"/>
      <c r="B80" s="12"/>
      <c r="C80" s="11"/>
      <c r="D80" s="7"/>
      <c r="E80" s="7"/>
      <c r="F80" s="7"/>
      <c r="G80" s="11"/>
    </row>
    <row r="81" spans="1:7" ht="15" customHeight="1" x14ac:dyDescent="0.25">
      <c r="A81" s="28"/>
      <c r="B81" s="28"/>
      <c r="C81" s="16"/>
      <c r="D81" s="7"/>
      <c r="E81" s="7"/>
      <c r="F81" s="7"/>
      <c r="G81" s="7"/>
    </row>
    <row r="82" spans="1:7" x14ac:dyDescent="0.25">
      <c r="A82" s="28"/>
      <c r="B82" s="28"/>
      <c r="C82" s="16"/>
      <c r="D82" s="7"/>
      <c r="E82" s="7"/>
      <c r="F82" s="7"/>
      <c r="G82" s="7"/>
    </row>
    <row r="83" spans="1:7" ht="15" customHeight="1" x14ac:dyDescent="0.25">
      <c r="A83" s="28"/>
      <c r="B83" s="28"/>
      <c r="C83" s="16"/>
      <c r="D83" s="7"/>
      <c r="E83" s="7"/>
      <c r="F83" s="7"/>
      <c r="G83" s="7"/>
    </row>
    <row r="84" spans="1:7" ht="16.149999999999999" customHeight="1" x14ac:dyDescent="0.25">
      <c r="A84" s="52" t="s">
        <v>26</v>
      </c>
      <c r="B84" s="60"/>
      <c r="C84" s="16"/>
      <c r="D84" s="7"/>
      <c r="E84" s="7"/>
      <c r="F84" s="7"/>
      <c r="G84" s="7"/>
    </row>
    <row r="85" spans="1:7" ht="17.45" customHeight="1" x14ac:dyDescent="0.25">
      <c r="A85" s="28"/>
      <c r="B85" s="12"/>
      <c r="C85" s="16"/>
      <c r="D85" s="7"/>
      <c r="E85" s="7"/>
      <c r="F85" s="7"/>
      <c r="G85" s="11"/>
    </row>
    <row r="86" spans="1:7" ht="18" customHeight="1" x14ac:dyDescent="0.25">
      <c r="A86" s="28"/>
      <c r="B86" s="12"/>
      <c r="C86" s="9"/>
      <c r="D86" s="7"/>
      <c r="E86" s="7"/>
      <c r="F86" s="7"/>
      <c r="G86" s="7"/>
    </row>
    <row r="87" spans="1:7" ht="33" customHeight="1" x14ac:dyDescent="0.25">
      <c r="A87" s="28"/>
      <c r="B87" s="28"/>
      <c r="C87" s="16"/>
      <c r="D87" s="7"/>
      <c r="E87" s="7"/>
      <c r="F87" s="7"/>
      <c r="G87" s="7"/>
    </row>
    <row r="88" spans="1:7" ht="39" customHeight="1" x14ac:dyDescent="0.25">
      <c r="A88" s="52" t="s">
        <v>28</v>
      </c>
      <c r="B88" s="60"/>
      <c r="C88" s="16"/>
      <c r="D88" s="7"/>
      <c r="E88" s="7"/>
      <c r="F88" s="7"/>
      <c r="G88" s="7"/>
    </row>
    <row r="89" spans="1:7" ht="30" x14ac:dyDescent="0.25">
      <c r="A89" s="28">
        <v>1</v>
      </c>
      <c r="B89" s="12" t="s">
        <v>75</v>
      </c>
      <c r="C89" s="7" t="s">
        <v>29</v>
      </c>
      <c r="D89" s="11">
        <v>2</v>
      </c>
      <c r="E89" s="7">
        <f>D89*3600</f>
        <v>7200</v>
      </c>
      <c r="F89" s="19">
        <f>E89/(12*G6)</f>
        <v>0.39213123325272864</v>
      </c>
      <c r="G89" s="11" t="s">
        <v>55</v>
      </c>
    </row>
    <row r="90" spans="1:7" ht="45" x14ac:dyDescent="0.25">
      <c r="A90" s="28">
        <v>2</v>
      </c>
      <c r="B90" s="12" t="s">
        <v>57</v>
      </c>
      <c r="C90" s="7" t="s">
        <v>29</v>
      </c>
      <c r="D90" s="7">
        <v>15</v>
      </c>
      <c r="E90" s="7">
        <f>D90*250</f>
        <v>3750</v>
      </c>
      <c r="F90" s="19">
        <f>E90/(12*G6)</f>
        <v>0.20423501731912949</v>
      </c>
      <c r="G90" s="11" t="s">
        <v>55</v>
      </c>
    </row>
    <row r="91" spans="1:7" ht="34.15" customHeight="1" x14ac:dyDescent="0.25">
      <c r="A91" s="28"/>
      <c r="B91" s="28"/>
      <c r="C91" s="16"/>
      <c r="D91" s="7"/>
      <c r="E91" s="7"/>
      <c r="F91" s="7"/>
      <c r="G91" s="7"/>
    </row>
    <row r="92" spans="1:7" ht="33.6" customHeight="1" x14ac:dyDescent="0.25">
      <c r="A92" s="62" t="s">
        <v>80</v>
      </c>
      <c r="B92" s="63"/>
      <c r="C92" s="16"/>
      <c r="D92" s="7"/>
      <c r="E92" s="7"/>
      <c r="F92" s="7"/>
      <c r="G92" s="7"/>
    </row>
    <row r="93" spans="1:7" ht="30" x14ac:dyDescent="0.25">
      <c r="A93" s="28">
        <v>1</v>
      </c>
      <c r="B93" s="12" t="s">
        <v>72</v>
      </c>
      <c r="C93" s="7" t="s">
        <v>29</v>
      </c>
      <c r="D93" s="11">
        <v>2</v>
      </c>
      <c r="E93" s="7">
        <v>15000</v>
      </c>
      <c r="F93" s="19">
        <f>E93/(12*G6)</f>
        <v>0.81694006927651797</v>
      </c>
      <c r="G93" s="11" t="s">
        <v>55</v>
      </c>
    </row>
    <row r="94" spans="1:7" ht="45" x14ac:dyDescent="0.25">
      <c r="A94" s="28">
        <v>2</v>
      </c>
      <c r="B94" s="12" t="s">
        <v>73</v>
      </c>
      <c r="C94" s="7" t="s">
        <v>29</v>
      </c>
      <c r="D94" s="7">
        <v>15</v>
      </c>
      <c r="E94" s="7">
        <v>120000</v>
      </c>
      <c r="F94" s="19">
        <f>E94/(12*G6)</f>
        <v>6.5355205542121437</v>
      </c>
      <c r="G94" s="11" t="s">
        <v>55</v>
      </c>
    </row>
    <row r="95" spans="1:7" x14ac:dyDescent="0.25">
      <c r="A95" s="28"/>
      <c r="B95" s="28"/>
      <c r="C95" s="16"/>
      <c r="D95" s="7"/>
      <c r="E95" s="7"/>
      <c r="F95" s="7"/>
      <c r="G95" s="7"/>
    </row>
    <row r="96" spans="1:7" x14ac:dyDescent="0.25">
      <c r="A96" s="58" t="s">
        <v>81</v>
      </c>
      <c r="B96" s="58"/>
      <c r="C96" s="58"/>
      <c r="D96" s="35"/>
      <c r="E96" s="36">
        <f>SUM(E10:E93)</f>
        <v>832858</v>
      </c>
      <c r="F96" s="35">
        <f>SUM(F10:F93)</f>
        <v>45.359671481166821</v>
      </c>
      <c r="G96" s="31"/>
    </row>
    <row r="99" spans="2:6" x14ac:dyDescent="0.25">
      <c r="B99" t="s">
        <v>77</v>
      </c>
      <c r="F99" t="s">
        <v>78</v>
      </c>
    </row>
    <row r="102" spans="2:6" x14ac:dyDescent="0.25">
      <c r="B102" t="s">
        <v>76</v>
      </c>
      <c r="F102" t="s">
        <v>79</v>
      </c>
    </row>
  </sheetData>
  <mergeCells count="24">
    <mergeCell ref="A96:C96"/>
    <mergeCell ref="A40:B40"/>
    <mergeCell ref="A43:B43"/>
    <mergeCell ref="A46:B46"/>
    <mergeCell ref="A49:B49"/>
    <mergeCell ref="A54:B54"/>
    <mergeCell ref="A57:B57"/>
    <mergeCell ref="A60:B60"/>
    <mergeCell ref="A68:B68"/>
    <mergeCell ref="A73:B73"/>
    <mergeCell ref="A79:B79"/>
    <mergeCell ref="A84:B84"/>
    <mergeCell ref="A88:B88"/>
    <mergeCell ref="A92:B92"/>
    <mergeCell ref="A2:G2"/>
    <mergeCell ref="A3:G3"/>
    <mergeCell ref="A4:G4"/>
    <mergeCell ref="A5:G5"/>
    <mergeCell ref="A6:F6"/>
    <mergeCell ref="A9:B9"/>
    <mergeCell ref="A11:B11"/>
    <mergeCell ref="A16:B16"/>
    <mergeCell ref="A19:B19"/>
    <mergeCell ref="A52:B52"/>
  </mergeCells>
  <pageMargins left="0.70866141732283472" right="0.70866141732283472" top="0.74803149606299213" bottom="0.74803149606299213" header="0.31496062992125984" footer="0.31496062992125984"/>
  <pageSetup paperSize="9" scale="83" fitToHeight="3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2014-12-15T14:07:07Z</dcterms:modified>
</cp:coreProperties>
</file>