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7" i="1" l="1"/>
  <c r="F76" i="1" l="1"/>
  <c r="E76" i="1"/>
  <c r="E57" i="1" l="1"/>
  <c r="F97" i="1"/>
  <c r="F96" i="1"/>
  <c r="F95" i="1"/>
  <c r="E75" i="1" l="1"/>
  <c r="E74" i="1"/>
  <c r="E73" i="1"/>
  <c r="E71" i="1"/>
  <c r="E70" i="1"/>
  <c r="E68" i="1"/>
  <c r="E66" i="1"/>
  <c r="E65" i="1"/>
  <c r="F40" i="1" l="1"/>
  <c r="F39" i="1"/>
  <c r="F75" i="1"/>
  <c r="F74" i="1"/>
  <c r="E69" i="1"/>
  <c r="E67" i="1"/>
  <c r="E64" i="1"/>
  <c r="E63" i="1" l="1"/>
  <c r="D56" i="1"/>
  <c r="E56" i="1" s="1"/>
  <c r="F56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5" i="1"/>
  <c r="F63" i="1" l="1"/>
  <c r="F34" i="1"/>
  <c r="F16" i="1" l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41" i="1"/>
  <c r="F42" i="1"/>
  <c r="F43" i="1"/>
  <c r="F44" i="1"/>
  <c r="F47" i="1"/>
  <c r="F48" i="1"/>
  <c r="F49" i="1"/>
  <c r="F50" i="1"/>
  <c r="F53" i="1"/>
  <c r="F54" i="1"/>
  <c r="F13" i="1"/>
  <c r="F14" i="1"/>
  <c r="F12" i="1"/>
  <c r="F51" i="1" l="1"/>
  <c r="E52" i="1"/>
  <c r="F52" i="1" s="1"/>
  <c r="F46" i="1"/>
  <c r="E45" i="1"/>
  <c r="F45" i="1" l="1"/>
  <c r="E98" i="1"/>
  <c r="F20" i="1"/>
  <c r="F98" i="1" s="1"/>
</calcChain>
</file>

<file path=xl/sharedStrings.xml><?xml version="1.0" encoding="utf-8"?>
<sst xmlns="http://schemas.openxmlformats.org/spreadsheetml/2006/main" count="148" uniqueCount="90">
  <si>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</si>
  <si>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</si>
  <si>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</si>
  <si>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</si>
  <si>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</si>
  <si>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</si>
  <si>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</si>
  <si>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</si>
  <si>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</si>
  <si>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</si>
  <si>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</si>
  <si>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</si>
  <si>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</si>
  <si>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</si>
  <si>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</si>
  <si>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</si>
  <si>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</si>
  <si>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</si>
  <si>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</si>
  <si>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</si>
  <si>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>13. ОКНА   и    ДВЕРИ</t>
  </si>
  <si>
    <t>Тариф на 1 м2</t>
  </si>
  <si>
    <t>шт</t>
  </si>
  <si>
    <t>м²</t>
  </si>
  <si>
    <t xml:space="preserve">Окраска водоэм. составом </t>
  </si>
  <si>
    <t>Замена почтовых ящиков</t>
  </si>
  <si>
    <t>м2</t>
  </si>
  <si>
    <t>отсутствуют</t>
  </si>
  <si>
    <t>Ремонт отмостки</t>
  </si>
  <si>
    <t>Объект: Жилой многоквартирный дом: Мечникова, 50</t>
  </si>
  <si>
    <t>Ремонт цоколя (штукатурка)</t>
  </si>
  <si>
    <t>Капитальный ремонт  стен потолков  лестничной клетки, шпаклевка, окраска</t>
  </si>
  <si>
    <t>п/м</t>
  </si>
  <si>
    <t>1-4кв</t>
  </si>
  <si>
    <t>2-3кв</t>
  </si>
  <si>
    <t>1-2кв</t>
  </si>
  <si>
    <t>1-3кв</t>
  </si>
  <si>
    <t>Общая площадь: м2</t>
  </si>
  <si>
    <t>шт.</t>
  </si>
  <si>
    <t>Замена внутренних деревянных дверей на аналогичные.</t>
  </si>
  <si>
    <t>Замена  козырьков над входом в подъезды.</t>
  </si>
  <si>
    <t>Диагностика состояния фундамента.</t>
  </si>
  <si>
    <t>Установка снегодержателя трубчатого.</t>
  </si>
  <si>
    <t>Замена окон в подъезде на окна ПВХ</t>
  </si>
  <si>
    <t>Ремонт ступеней лестничного марша.</t>
  </si>
  <si>
    <t>Кол-во квартир, шт.</t>
  </si>
  <si>
    <t>Утверждаю:</t>
  </si>
  <si>
    <t>Директор ООО "ОСЖ"</t>
  </si>
  <si>
    <t>_____________________ Бобровская Ю.А.</t>
  </si>
  <si>
    <t>Текущего и капитального ремонта  на 2016 год</t>
  </si>
  <si>
    <t>15. ВЕНТИЛЯЦИЯ   и   ДЫМОУДАЛЕНИЕ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</si>
  <si>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</si>
  <si>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</si>
  <si>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</si>
  <si>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</si>
  <si>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2-3 кв.</t>
  </si>
  <si>
    <t>18. ВОДОСНАБЖЕНИЕ, ОТОПЛЕНИЕ , ВОДООТВЕДЕНИЕ</t>
  </si>
  <si>
    <t xml:space="preserve">Замена  участка  водопровода Ду 57  от колодца до  узла ввода ХВС </t>
  </si>
  <si>
    <t xml:space="preserve">Замена стояков ХВС  </t>
  </si>
  <si>
    <t>Замена  обратки отопления (нижний розлив) Ду 57</t>
  </si>
  <si>
    <t xml:space="preserve">Замена стояков отопления  Ду 20-25 </t>
  </si>
  <si>
    <t xml:space="preserve">Приобретение оборудования, монтаж узла учета  тепловой энергии (УУТЭ) согласно проекта </t>
  </si>
  <si>
    <t>Изоляция трубопроводов               Ду 57  вновь смонтированного верхнего и нижнего розлива  отопления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</si>
  <si>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</si>
  <si>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</si>
  <si>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</si>
  <si>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</si>
  <si>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</si>
  <si>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</si>
  <si>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</si>
  <si>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</si>
  <si>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Составил  Главный  инженер                                       Анашкин В.И.</t>
  </si>
  <si>
    <t xml:space="preserve">Замена  розлива ХВС  Ду  57 </t>
  </si>
  <si>
    <t>Замена запорной арматуры на квартирные ввода  Ду 15</t>
  </si>
  <si>
    <t>Замена  запорной  арматуры на стояках отопления нижнего и верхнего розлива  Ду 20-25</t>
  </si>
  <si>
    <t>Замена лежака канализации Ду 110</t>
  </si>
  <si>
    <t>Замена стояков канализации Ду 110</t>
  </si>
  <si>
    <t xml:space="preserve">Оснащение  эл.щитовой углекислотными огнетушителями,  средствами эл. безопасности </t>
  </si>
  <si>
    <t xml:space="preserve">Капитальный ремонт  освещения МОП, </t>
  </si>
  <si>
    <t>Установка газонного ограждения, Н-0,5м</t>
  </si>
  <si>
    <t>Установка ограждения от авто транспорта.</t>
  </si>
  <si>
    <t xml:space="preserve"> Монтаж узла учета ХВС, согласно проекта </t>
  </si>
  <si>
    <t xml:space="preserve">Установка оголовков на вентканалы </t>
  </si>
  <si>
    <t>Изготовление ливневой системы встроенной в дорожное покрытие.</t>
  </si>
  <si>
    <t>Узел прохода трубы через кровлю</t>
  </si>
  <si>
    <t>Устройство ливневого отвода вдоль придомового бордюрного камня</t>
  </si>
  <si>
    <t>Изготовление ограждений от авто</t>
  </si>
  <si>
    <t xml:space="preserve">Видео -диагностические работы  по системам вентиляции и дым удалению, выявление неработающих шахт вентиляции  </t>
  </si>
  <si>
    <t>Замена верхнего розлива отопления на тех этаже Ду 57</t>
  </si>
  <si>
    <t>ООО "Образцовое содержание жилья"A1:G40A100A1:G27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</si>
</sst>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topLeftCell="A67" workbookViewId="0">
      <selection sqref="A1:G100"/>
    </sheetView>
  </sheetViews>
  <sheetFormatPr defaultRowHeight="15" x14ac:dyDescent="0.25"/>
  <cols>
    <col min="1" max="1" width="6.140625" customWidth="1"/>
    <col min="2" max="2" width="129.7109375" customWidth="1"/>
    <col min="3" max="3" width="6.7109375" customWidth="1"/>
    <col min="5" max="6" width="12.7109375" customWidth="1"/>
    <col min="7" max="7" width="12.5703125" customWidth="1"/>
  </cols>
  <sheetData>
    <row r="1" spans="1:9" ht="21" x14ac:dyDescent="0.35">
      <c r="A1" s="5" t="s">
        <v>89</v>
      </c>
      <c r="B1" s="5"/>
      <c r="C1" s="5"/>
      <c r="D1" s="5"/>
      <c r="E1" s="5"/>
      <c r="F1" s="5"/>
      <c r="G1" s="5"/>
      <c r="H1" s="3"/>
      <c r="I1" s="3"/>
    </row>
    <row r="2" spans="1:9" ht="21" x14ac:dyDescent="0.35">
      <c r="A2" s="4"/>
      <c r="B2" s="4"/>
      <c r="C2" s="4"/>
      <c r="D2" s="4"/>
      <c r="E2" s="4"/>
      <c r="F2" s="4"/>
      <c r="G2" s="4"/>
      <c r="H2" s="3"/>
      <c r="I2" s="3"/>
    </row>
    <row r="3" spans="1:9" ht="15.75" x14ac:dyDescent="0.25">
      <c r="A3" s="8" t="s">
        <v>46</v>
      </c>
      <c r="B3" s="8"/>
      <c r="C3" s="8"/>
      <c r="D3" s="8"/>
      <c r="E3" s="8"/>
      <c r="F3" s="8"/>
      <c r="G3" s="8"/>
      <c r="H3" s="3"/>
      <c r="I3" s="3"/>
    </row>
    <row r="4" spans="1:9" ht="15.75" x14ac:dyDescent="0.25">
      <c r="A4" s="8" t="s">
        <v>47</v>
      </c>
      <c r="B4" s="8"/>
      <c r="C4" s="8"/>
      <c r="D4" s="8"/>
      <c r="E4" s="8"/>
      <c r="F4" s="8"/>
      <c r="G4" s="8"/>
      <c r="H4" s="1"/>
      <c r="I4" s="1"/>
    </row>
    <row r="5" spans="1:9" ht="15.75" x14ac:dyDescent="0.25">
      <c r="A5" s="8" t="s">
        <v>48</v>
      </c>
      <c r="B5" s="8"/>
      <c r="C5" s="8"/>
      <c r="D5" s="8"/>
      <c r="E5" s="8"/>
      <c r="F5" s="8"/>
      <c r="G5" s="8"/>
      <c r="H5" s="1"/>
      <c r="I5" s="1"/>
    </row>
    <row r="6" spans="1:9" ht="153" customHeight="1" x14ac:dyDescent="0.3">
      <c r="A6" s="6" t="s">
        <v>6</v>
      </c>
      <c r="B6" s="6"/>
      <c r="C6" s="6"/>
      <c r="D6" s="6"/>
      <c r="E6" s="6"/>
      <c r="F6" s="6"/>
      <c r="G6" s="6"/>
      <c r="H6" s="1"/>
      <c r="I6" s="1"/>
    </row>
    <row r="7" spans="1:9" ht="24" customHeight="1" x14ac:dyDescent="0.25">
      <c r="A7" s="7" t="s">
        <v>49</v>
      </c>
      <c r="B7" s="7"/>
      <c r="C7" s="7"/>
      <c r="D7" s="7"/>
      <c r="E7" s="7"/>
      <c r="F7" s="7"/>
      <c r="G7" s="7"/>
    </row>
    <row r="8" spans="1:9" ht="22.9" customHeight="1" x14ac:dyDescent="0.25">
      <c r="A8" s="7" t="s">
        <v>29</v>
      </c>
      <c r="B8" s="7"/>
      <c r="C8" s="7"/>
      <c r="D8" s="7"/>
      <c r="E8" s="7"/>
      <c r="F8" s="7"/>
      <c r="G8" s="7"/>
    </row>
    <row r="9" spans="1:9" ht="15" customHeight="1" x14ac:dyDescent="0.25">
      <c r="A9" s="16" t="s">
        <v>45</v>
      </c>
      <c r="B9" s="16"/>
      <c r="C9" s="16"/>
      <c r="D9" s="17">
        <v>64</v>
      </c>
      <c r="E9" s="16" t="s">
        <v>37</v>
      </c>
      <c r="F9" s="16"/>
      <c r="G9" s="17">
        <v>3229.9</v>
      </c>
    </row>
    <row r="10" spans="1:9" ht="32.25" customHeight="1" x14ac:dyDescent="0.25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21</v>
      </c>
      <c r="G10" s="17" t="s">
        <v>5</v>
      </c>
      <c r="H10" s="2"/>
    </row>
    <row r="11" spans="1:9" ht="15" customHeight="1" x14ac:dyDescent="0.25">
      <c r="A11" s="24" t="s">
        <v>7</v>
      </c>
      <c r="B11" s="25"/>
      <c r="C11" s="9"/>
      <c r="D11" s="9"/>
      <c r="E11" s="9"/>
      <c r="F11" s="9"/>
      <c r="G11" s="9"/>
      <c r="H11" s="2"/>
    </row>
    <row r="12" spans="1:9" ht="15" customHeight="1" x14ac:dyDescent="0.25">
      <c r="A12" s="17"/>
      <c r="B12" s="26" t="s">
        <v>41</v>
      </c>
      <c r="C12" s="9" t="s">
        <v>23</v>
      </c>
      <c r="D12" s="9">
        <v>282</v>
      </c>
      <c r="E12" s="9">
        <v>5640</v>
      </c>
      <c r="F12" s="10">
        <f>E12/(12*$G$9)</f>
        <v>0.1455153410322301</v>
      </c>
      <c r="G12" s="9" t="s">
        <v>33</v>
      </c>
      <c r="H12" s="2"/>
    </row>
    <row r="13" spans="1:9" ht="15" customHeight="1" x14ac:dyDescent="0.25">
      <c r="A13" s="17"/>
      <c r="B13" s="26"/>
      <c r="C13" s="9"/>
      <c r="D13" s="9"/>
      <c r="E13" s="9"/>
      <c r="F13" s="9">
        <f t="shared" ref="F13:F77" si="0">E13/(12*$G$9)</f>
        <v>0</v>
      </c>
      <c r="G13" s="9"/>
      <c r="H13" s="2"/>
    </row>
    <row r="14" spans="1:9" ht="15" customHeight="1" x14ac:dyDescent="0.25">
      <c r="A14" s="25" t="s">
        <v>8</v>
      </c>
      <c r="B14" s="25"/>
      <c r="C14" s="9"/>
      <c r="D14" s="9"/>
      <c r="E14" s="9"/>
      <c r="F14" s="9">
        <f t="shared" si="0"/>
        <v>0</v>
      </c>
      <c r="G14" s="9"/>
    </row>
    <row r="15" spans="1:9" ht="15" customHeight="1" x14ac:dyDescent="0.25">
      <c r="A15" s="17"/>
      <c r="B15" s="26"/>
      <c r="C15" s="9"/>
      <c r="D15" s="9"/>
      <c r="E15" s="11"/>
      <c r="F15" s="10"/>
      <c r="G15" s="9"/>
    </row>
    <row r="16" spans="1:9" ht="15" customHeight="1" x14ac:dyDescent="0.25">
      <c r="A16" s="25" t="s">
        <v>9</v>
      </c>
      <c r="B16" s="25"/>
      <c r="C16" s="9"/>
      <c r="D16" s="9"/>
      <c r="E16" s="9"/>
      <c r="F16" s="10">
        <f t="shared" si="0"/>
        <v>0</v>
      </c>
      <c r="G16" s="9"/>
    </row>
    <row r="17" spans="1:7" ht="15" customHeight="1" x14ac:dyDescent="0.25">
      <c r="A17" s="17"/>
      <c r="B17" s="26"/>
      <c r="C17" s="9"/>
      <c r="D17" s="9"/>
      <c r="E17" s="9"/>
      <c r="F17" s="10">
        <f t="shared" si="0"/>
        <v>0</v>
      </c>
      <c r="G17" s="9"/>
    </row>
    <row r="18" spans="1:7" ht="15" customHeight="1" x14ac:dyDescent="0.25">
      <c r="A18" s="17"/>
      <c r="B18" s="26"/>
      <c r="C18" s="9"/>
      <c r="D18" s="9"/>
      <c r="E18" s="9"/>
      <c r="F18" s="10">
        <f t="shared" si="0"/>
        <v>0</v>
      </c>
      <c r="G18" s="9"/>
    </row>
    <row r="19" spans="1:7" ht="15" customHeight="1" x14ac:dyDescent="0.25">
      <c r="A19" s="25" t="s">
        <v>10</v>
      </c>
      <c r="B19" s="25"/>
      <c r="C19" s="9"/>
      <c r="D19" s="9"/>
      <c r="E19" s="9"/>
      <c r="F19" s="10">
        <f t="shared" si="0"/>
        <v>0</v>
      </c>
      <c r="G19" s="9"/>
    </row>
    <row r="20" spans="1:7" ht="15" customHeight="1" x14ac:dyDescent="0.25">
      <c r="A20" s="17"/>
      <c r="B20" s="26" t="s">
        <v>40</v>
      </c>
      <c r="C20" s="9" t="s">
        <v>38</v>
      </c>
      <c r="D20" s="9">
        <v>4</v>
      </c>
      <c r="E20" s="9">
        <v>80000</v>
      </c>
      <c r="F20" s="10">
        <f t="shared" si="0"/>
        <v>2.0640473905280863</v>
      </c>
      <c r="G20" s="9" t="s">
        <v>34</v>
      </c>
    </row>
    <row r="21" spans="1:7" ht="15" customHeight="1" x14ac:dyDescent="0.25">
      <c r="A21" s="17"/>
      <c r="B21" s="26"/>
      <c r="C21" s="9"/>
      <c r="D21" s="9"/>
      <c r="E21" s="9"/>
      <c r="F21" s="10">
        <f t="shared" si="0"/>
        <v>0</v>
      </c>
      <c r="G21" s="9"/>
    </row>
    <row r="22" spans="1:7" ht="15" customHeight="1" x14ac:dyDescent="0.25">
      <c r="A22" s="17"/>
      <c r="B22" s="26"/>
      <c r="C22" s="9"/>
      <c r="D22" s="9"/>
      <c r="E22" s="9"/>
      <c r="F22" s="10">
        <f t="shared" si="0"/>
        <v>0</v>
      </c>
      <c r="G22" s="9"/>
    </row>
    <row r="23" spans="1:7" ht="15" customHeight="1" x14ac:dyDescent="0.25">
      <c r="A23" s="25" t="s">
        <v>11</v>
      </c>
      <c r="B23" s="25"/>
      <c r="C23" s="9"/>
      <c r="D23" s="9"/>
      <c r="E23" s="9"/>
      <c r="F23" s="10">
        <f t="shared" si="0"/>
        <v>0</v>
      </c>
      <c r="G23" s="9"/>
    </row>
    <row r="24" spans="1:7" ht="15" customHeight="1" x14ac:dyDescent="0.25">
      <c r="A24" s="17"/>
      <c r="B24" s="26"/>
      <c r="C24" s="9"/>
      <c r="D24" s="9"/>
      <c r="E24" s="9"/>
      <c r="F24" s="10">
        <f t="shared" si="0"/>
        <v>0</v>
      </c>
      <c r="G24" s="9"/>
    </row>
    <row r="25" spans="1:7" ht="15" customHeight="1" x14ac:dyDescent="0.25">
      <c r="A25" s="17"/>
      <c r="B25" s="26" t="s">
        <v>27</v>
      </c>
      <c r="C25" s="9"/>
      <c r="D25" s="9"/>
      <c r="E25" s="9"/>
      <c r="F25" s="10">
        <f t="shared" si="0"/>
        <v>0</v>
      </c>
      <c r="G25" s="9"/>
    </row>
    <row r="26" spans="1:7" ht="15" customHeight="1" x14ac:dyDescent="0.25">
      <c r="A26" s="17"/>
      <c r="B26" s="26"/>
      <c r="C26" s="9"/>
      <c r="D26" s="9"/>
      <c r="E26" s="9"/>
      <c r="F26" s="10">
        <f t="shared" si="0"/>
        <v>0</v>
      </c>
      <c r="G26" s="9"/>
    </row>
    <row r="27" spans="1:7" ht="15" customHeight="1" x14ac:dyDescent="0.25">
      <c r="A27" s="25" t="s">
        <v>12</v>
      </c>
      <c r="B27" s="25"/>
      <c r="C27" s="9"/>
      <c r="D27" s="9"/>
      <c r="E27" s="9"/>
      <c r="F27" s="10">
        <f t="shared" si="0"/>
        <v>0</v>
      </c>
      <c r="G27" s="9"/>
    </row>
    <row r="28" spans="1:7" ht="15" customHeight="1" x14ac:dyDescent="0.25">
      <c r="A28" s="17"/>
      <c r="B28" s="26" t="s">
        <v>27</v>
      </c>
      <c r="C28" s="9"/>
      <c r="D28" s="9"/>
      <c r="E28" s="9"/>
      <c r="F28" s="10">
        <f t="shared" si="0"/>
        <v>0</v>
      </c>
      <c r="G28" s="9"/>
    </row>
    <row r="29" spans="1:7" ht="15" customHeight="1" x14ac:dyDescent="0.25">
      <c r="A29" s="17"/>
      <c r="B29" s="26"/>
      <c r="C29" s="9"/>
      <c r="D29" s="9"/>
      <c r="E29" s="9"/>
      <c r="F29" s="10">
        <f t="shared" si="0"/>
        <v>0</v>
      </c>
      <c r="G29" s="9"/>
    </row>
    <row r="30" spans="1:7" ht="15" customHeight="1" x14ac:dyDescent="0.25">
      <c r="A30" s="25" t="s">
        <v>13</v>
      </c>
      <c r="B30" s="25"/>
      <c r="C30" s="9"/>
      <c r="D30" s="9"/>
      <c r="E30" s="9"/>
      <c r="F30" s="10">
        <f t="shared" si="0"/>
        <v>0</v>
      </c>
      <c r="G30" s="9"/>
    </row>
    <row r="31" spans="1:7" ht="15" customHeight="1" x14ac:dyDescent="0.25">
      <c r="A31" s="27"/>
      <c r="B31" s="26" t="s">
        <v>42</v>
      </c>
      <c r="C31" s="9" t="s">
        <v>32</v>
      </c>
      <c r="D31" s="9">
        <v>160</v>
      </c>
      <c r="E31" s="9">
        <v>134400</v>
      </c>
      <c r="F31" s="10">
        <f t="shared" si="0"/>
        <v>3.4675996160871851</v>
      </c>
      <c r="G31" s="9" t="s">
        <v>35</v>
      </c>
    </row>
    <row r="32" spans="1:7" ht="15" customHeight="1" x14ac:dyDescent="0.25">
      <c r="A32" s="17"/>
      <c r="B32" s="26"/>
      <c r="C32" s="9"/>
      <c r="D32" s="9"/>
      <c r="E32" s="9"/>
      <c r="F32" s="10">
        <f t="shared" si="0"/>
        <v>0</v>
      </c>
      <c r="G32" s="9"/>
    </row>
    <row r="33" spans="1:7" ht="15" customHeight="1" x14ac:dyDescent="0.25">
      <c r="A33" s="24" t="s">
        <v>14</v>
      </c>
      <c r="B33" s="25"/>
      <c r="C33" s="9"/>
      <c r="D33" s="9"/>
      <c r="E33" s="9"/>
      <c r="F33" s="10">
        <f t="shared" si="0"/>
        <v>0</v>
      </c>
      <c r="G33" s="9"/>
    </row>
    <row r="34" spans="1:7" ht="15" customHeight="1" x14ac:dyDescent="0.25">
      <c r="A34" s="26"/>
      <c r="B34" s="17" t="s">
        <v>44</v>
      </c>
      <c r="C34" s="9" t="s">
        <v>23</v>
      </c>
      <c r="D34" s="9">
        <v>334</v>
      </c>
      <c r="E34" s="9">
        <v>167000</v>
      </c>
      <c r="F34" s="10">
        <f t="shared" si="0"/>
        <v>4.3086989277273799</v>
      </c>
      <c r="G34" s="9" t="s">
        <v>35</v>
      </c>
    </row>
    <row r="35" spans="1:7" ht="15" customHeight="1" x14ac:dyDescent="0.25">
      <c r="A35" s="24" t="s">
        <v>15</v>
      </c>
      <c r="B35" s="25"/>
      <c r="C35" s="9"/>
      <c r="D35" s="9"/>
      <c r="E35" s="9"/>
      <c r="F35" s="10">
        <f t="shared" si="0"/>
        <v>0</v>
      </c>
      <c r="G35" s="9"/>
    </row>
    <row r="36" spans="1:7" ht="15" customHeight="1" x14ac:dyDescent="0.25">
      <c r="A36" s="17">
        <v>1</v>
      </c>
      <c r="B36" s="26" t="s">
        <v>28</v>
      </c>
      <c r="C36" s="9" t="s">
        <v>23</v>
      </c>
      <c r="D36" s="9">
        <v>37</v>
      </c>
      <c r="E36" s="9">
        <v>44400</v>
      </c>
      <c r="F36" s="10">
        <f t="shared" si="0"/>
        <v>1.145546301743088</v>
      </c>
      <c r="G36" s="9" t="s">
        <v>34</v>
      </c>
    </row>
    <row r="37" spans="1:7" ht="15" customHeight="1" x14ac:dyDescent="0.25">
      <c r="A37" s="17">
        <v>3</v>
      </c>
      <c r="B37" s="26" t="s">
        <v>30</v>
      </c>
      <c r="C37" s="9" t="s">
        <v>23</v>
      </c>
      <c r="D37" s="9">
        <v>115</v>
      </c>
      <c r="E37" s="11">
        <v>26450</v>
      </c>
      <c r="F37" s="10">
        <f t="shared" si="0"/>
        <v>0.68242566849334851</v>
      </c>
      <c r="G37" s="9" t="s">
        <v>34</v>
      </c>
    </row>
    <row r="38" spans="1:7" ht="15" customHeight="1" x14ac:dyDescent="0.25">
      <c r="A38" s="27">
        <v>4</v>
      </c>
      <c r="B38" s="28" t="s">
        <v>24</v>
      </c>
      <c r="C38" s="9" t="s">
        <v>23</v>
      </c>
      <c r="D38" s="9">
        <v>115</v>
      </c>
      <c r="E38" s="11">
        <v>20700</v>
      </c>
      <c r="F38" s="10">
        <f t="shared" si="0"/>
        <v>0.5340722622991424</v>
      </c>
      <c r="G38" s="9" t="s">
        <v>34</v>
      </c>
    </row>
    <row r="39" spans="1:7" ht="15" customHeight="1" x14ac:dyDescent="0.25">
      <c r="A39" s="28">
        <v>5</v>
      </c>
      <c r="B39" s="17" t="s">
        <v>86</v>
      </c>
      <c r="C39" s="9" t="s">
        <v>32</v>
      </c>
      <c r="D39" s="9">
        <v>26</v>
      </c>
      <c r="E39" s="11">
        <v>23400</v>
      </c>
      <c r="F39" s="10">
        <f t="shared" si="0"/>
        <v>0.6037338617294653</v>
      </c>
      <c r="G39" s="9" t="s">
        <v>34</v>
      </c>
    </row>
    <row r="40" spans="1:7" ht="15" customHeight="1" x14ac:dyDescent="0.25">
      <c r="A40" s="28">
        <v>6</v>
      </c>
      <c r="B40" s="17" t="s">
        <v>83</v>
      </c>
      <c r="C40" s="9" t="s">
        <v>32</v>
      </c>
      <c r="D40" s="9">
        <v>40</v>
      </c>
      <c r="E40" s="11">
        <v>65000</v>
      </c>
      <c r="F40" s="10">
        <f t="shared" si="0"/>
        <v>1.6770385048040701</v>
      </c>
      <c r="G40" s="9" t="s">
        <v>34</v>
      </c>
    </row>
    <row r="41" spans="1:7" ht="15" customHeight="1" x14ac:dyDescent="0.25">
      <c r="A41" s="25" t="s">
        <v>16</v>
      </c>
      <c r="B41" s="25"/>
      <c r="C41" s="9"/>
      <c r="D41" s="9"/>
      <c r="E41" s="9"/>
      <c r="F41" s="10">
        <f t="shared" si="0"/>
        <v>0</v>
      </c>
      <c r="G41" s="9"/>
    </row>
    <row r="42" spans="1:7" ht="15" customHeight="1" x14ac:dyDescent="0.25">
      <c r="A42" s="17"/>
      <c r="B42" s="26"/>
      <c r="C42" s="9"/>
      <c r="D42" s="9"/>
      <c r="E42" s="9"/>
      <c r="F42" s="10">
        <f t="shared" si="0"/>
        <v>0</v>
      </c>
      <c r="G42" s="9"/>
    </row>
    <row r="43" spans="1:7" ht="15" customHeight="1" x14ac:dyDescent="0.25">
      <c r="A43" s="17"/>
      <c r="B43" s="26"/>
      <c r="C43" s="9"/>
      <c r="D43" s="9"/>
      <c r="E43" s="9"/>
      <c r="F43" s="10">
        <f t="shared" si="0"/>
        <v>0</v>
      </c>
      <c r="G43" s="9"/>
    </row>
    <row r="44" spans="1:7" ht="15" customHeight="1" x14ac:dyDescent="0.25">
      <c r="A44" s="25" t="s">
        <v>17</v>
      </c>
      <c r="B44" s="25"/>
      <c r="C44" s="9"/>
      <c r="D44" s="9"/>
      <c r="E44" s="9"/>
      <c r="F44" s="10">
        <f t="shared" si="0"/>
        <v>0</v>
      </c>
      <c r="G44" s="9"/>
    </row>
    <row r="45" spans="1:7" ht="15" customHeight="1" x14ac:dyDescent="0.25">
      <c r="A45" s="27">
        <v>1</v>
      </c>
      <c r="B45" s="28" t="s">
        <v>31</v>
      </c>
      <c r="C45" s="9" t="s">
        <v>26</v>
      </c>
      <c r="D45" s="9">
        <v>780</v>
      </c>
      <c r="E45" s="9">
        <f>180000*2</f>
        <v>360000</v>
      </c>
      <c r="F45" s="10">
        <f t="shared" si="0"/>
        <v>9.2882132573763894</v>
      </c>
      <c r="G45" s="9" t="s">
        <v>36</v>
      </c>
    </row>
    <row r="46" spans="1:7" ht="15" customHeight="1" x14ac:dyDescent="0.25">
      <c r="A46" s="27">
        <v>2</v>
      </c>
      <c r="B46" s="28" t="s">
        <v>25</v>
      </c>
      <c r="C46" s="9" t="s">
        <v>22</v>
      </c>
      <c r="D46" s="9">
        <v>64</v>
      </c>
      <c r="E46" s="9">
        <v>19200</v>
      </c>
      <c r="F46" s="10">
        <f t="shared" si="0"/>
        <v>0.49537137372674073</v>
      </c>
      <c r="G46" s="9" t="s">
        <v>33</v>
      </c>
    </row>
    <row r="47" spans="1:7" ht="15" customHeight="1" x14ac:dyDescent="0.25">
      <c r="A47" s="25" t="s">
        <v>18</v>
      </c>
      <c r="B47" s="29"/>
      <c r="C47" s="9"/>
      <c r="D47" s="9"/>
      <c r="E47" s="9"/>
      <c r="F47" s="10">
        <f t="shared" si="0"/>
        <v>0</v>
      </c>
      <c r="G47" s="9"/>
    </row>
    <row r="48" spans="1:7" ht="15" customHeight="1" x14ac:dyDescent="0.25">
      <c r="A48" s="30"/>
      <c r="B48" s="26"/>
      <c r="C48" s="9"/>
      <c r="D48" s="9"/>
      <c r="E48" s="9"/>
      <c r="F48" s="10">
        <f t="shared" si="0"/>
        <v>0</v>
      </c>
      <c r="G48" s="9"/>
    </row>
    <row r="49" spans="1:7" ht="15" customHeight="1" x14ac:dyDescent="0.25">
      <c r="A49" s="26"/>
      <c r="B49" s="26"/>
      <c r="C49" s="9"/>
      <c r="D49" s="9"/>
      <c r="E49" s="9"/>
      <c r="F49" s="10">
        <f t="shared" si="0"/>
        <v>0</v>
      </c>
      <c r="G49" s="9"/>
    </row>
    <row r="50" spans="1:7" ht="15" customHeight="1" x14ac:dyDescent="0.25">
      <c r="A50" s="24" t="s">
        <v>20</v>
      </c>
      <c r="B50" s="29"/>
      <c r="C50" s="9"/>
      <c r="D50" s="9"/>
      <c r="E50" s="9"/>
      <c r="F50" s="10">
        <f t="shared" si="0"/>
        <v>0</v>
      </c>
      <c r="G50" s="9"/>
    </row>
    <row r="51" spans="1:7" ht="15" customHeight="1" x14ac:dyDescent="0.25">
      <c r="A51" s="17">
        <v>1</v>
      </c>
      <c r="B51" s="26" t="s">
        <v>39</v>
      </c>
      <c r="C51" s="9" t="s">
        <v>22</v>
      </c>
      <c r="D51" s="9">
        <v>4</v>
      </c>
      <c r="E51" s="9">
        <v>28000</v>
      </c>
      <c r="F51" s="10">
        <f t="shared" si="0"/>
        <v>0.72241658668483022</v>
      </c>
      <c r="G51" s="9" t="s">
        <v>35</v>
      </c>
    </row>
    <row r="52" spans="1:7" ht="15" customHeight="1" x14ac:dyDescent="0.25">
      <c r="A52" s="17">
        <v>2</v>
      </c>
      <c r="B52" s="26" t="s">
        <v>43</v>
      </c>
      <c r="C52" s="9" t="s">
        <v>22</v>
      </c>
      <c r="D52" s="9">
        <v>20</v>
      </c>
      <c r="E52" s="9">
        <f>D52*10000</f>
        <v>200000</v>
      </c>
      <c r="F52" s="10">
        <f t="shared" si="0"/>
        <v>5.1601184763202159</v>
      </c>
      <c r="G52" s="9" t="s">
        <v>35</v>
      </c>
    </row>
    <row r="53" spans="1:7" ht="15" customHeight="1" x14ac:dyDescent="0.25">
      <c r="A53" s="24" t="s">
        <v>19</v>
      </c>
      <c r="B53" s="29"/>
      <c r="C53" s="9"/>
      <c r="D53" s="9"/>
      <c r="E53" s="9"/>
      <c r="F53" s="10">
        <f t="shared" si="0"/>
        <v>0</v>
      </c>
      <c r="G53" s="9"/>
    </row>
    <row r="54" spans="1:7" ht="15" customHeight="1" x14ac:dyDescent="0.25">
      <c r="A54" s="17"/>
      <c r="B54" s="26"/>
      <c r="C54" s="9"/>
      <c r="D54" s="9"/>
      <c r="E54" s="9"/>
      <c r="F54" s="10">
        <f t="shared" si="0"/>
        <v>0</v>
      </c>
      <c r="G54" s="9"/>
    </row>
    <row r="55" spans="1:7" ht="15" customHeight="1" x14ac:dyDescent="0.25">
      <c r="A55" s="24" t="s">
        <v>50</v>
      </c>
      <c r="B55" s="29"/>
      <c r="C55" s="9"/>
      <c r="D55" s="9"/>
      <c r="E55" s="9"/>
      <c r="F55" s="10">
        <f t="shared" si="0"/>
        <v>0</v>
      </c>
      <c r="G55" s="9"/>
    </row>
    <row r="56" spans="1:7" ht="15" customHeight="1" x14ac:dyDescent="0.25">
      <c r="A56" s="17">
        <v>1</v>
      </c>
      <c r="B56" s="26" t="s">
        <v>87</v>
      </c>
      <c r="C56" s="9" t="s">
        <v>51</v>
      </c>
      <c r="D56" s="9">
        <f>D9*3</f>
        <v>192</v>
      </c>
      <c r="E56" s="9">
        <f>D56*150</f>
        <v>28800</v>
      </c>
      <c r="F56" s="10">
        <f t="shared" si="0"/>
        <v>0.74305706059011112</v>
      </c>
      <c r="G56" s="12" t="s">
        <v>52</v>
      </c>
    </row>
    <row r="57" spans="1:7" ht="15" customHeight="1" x14ac:dyDescent="0.25">
      <c r="A57" s="17">
        <v>2</v>
      </c>
      <c r="B57" s="26" t="s">
        <v>82</v>
      </c>
      <c r="C57" s="9" t="s">
        <v>22</v>
      </c>
      <c r="D57" s="9">
        <v>12</v>
      </c>
      <c r="E57" s="9">
        <f>D57*10000</f>
        <v>120000</v>
      </c>
      <c r="F57" s="10">
        <f t="shared" si="0"/>
        <v>3.0960710857921296</v>
      </c>
      <c r="G57" s="9" t="s">
        <v>55</v>
      </c>
    </row>
    <row r="58" spans="1:7" ht="15" customHeight="1" x14ac:dyDescent="0.25">
      <c r="A58" s="24" t="s">
        <v>53</v>
      </c>
      <c r="B58" s="29"/>
      <c r="C58" s="9"/>
      <c r="D58" s="9"/>
      <c r="E58" s="9"/>
      <c r="F58" s="10">
        <f t="shared" si="0"/>
        <v>0</v>
      </c>
      <c r="G58" s="9"/>
    </row>
    <row r="59" spans="1:7" ht="15" customHeight="1" x14ac:dyDescent="0.25">
      <c r="A59" s="17">
        <v>1</v>
      </c>
      <c r="B59" s="26" t="s">
        <v>54</v>
      </c>
      <c r="C59" s="9" t="s">
        <v>32</v>
      </c>
      <c r="D59" s="9">
        <v>25</v>
      </c>
      <c r="E59" s="9"/>
      <c r="F59" s="10">
        <f t="shared" si="0"/>
        <v>0</v>
      </c>
      <c r="G59" s="9" t="s">
        <v>55</v>
      </c>
    </row>
    <row r="60" spans="1:7" ht="15" customHeight="1" x14ac:dyDescent="0.25">
      <c r="A60" s="17"/>
      <c r="B60" s="26"/>
      <c r="C60" s="9"/>
      <c r="D60" s="9"/>
      <c r="E60" s="9"/>
      <c r="F60" s="10">
        <f t="shared" si="0"/>
        <v>0</v>
      </c>
      <c r="G60" s="9"/>
    </row>
    <row r="61" spans="1:7" ht="15" customHeight="1" x14ac:dyDescent="0.25">
      <c r="A61" s="17"/>
      <c r="B61" s="26"/>
      <c r="C61" s="9"/>
      <c r="D61" s="9"/>
      <c r="E61" s="9"/>
      <c r="F61" s="10">
        <f t="shared" si="0"/>
        <v>0</v>
      </c>
      <c r="G61" s="9"/>
    </row>
    <row r="62" spans="1:7" ht="15" customHeight="1" x14ac:dyDescent="0.25">
      <c r="A62" s="24" t="s">
        <v>56</v>
      </c>
      <c r="B62" s="29"/>
      <c r="C62" s="9"/>
      <c r="D62" s="9"/>
      <c r="E62" s="9"/>
      <c r="F62" s="10">
        <f t="shared" si="0"/>
        <v>0</v>
      </c>
      <c r="G62" s="9"/>
    </row>
    <row r="63" spans="1:7" ht="15" customHeight="1" x14ac:dyDescent="0.25">
      <c r="A63" s="17">
        <v>1</v>
      </c>
      <c r="B63" s="26" t="s">
        <v>57</v>
      </c>
      <c r="C63" s="9" t="s">
        <v>32</v>
      </c>
      <c r="D63" s="9">
        <v>2</v>
      </c>
      <c r="E63" s="13">
        <f>D63*4000</f>
        <v>8000</v>
      </c>
      <c r="F63" s="10">
        <f t="shared" si="0"/>
        <v>0.20640473905280865</v>
      </c>
      <c r="G63" s="9" t="s">
        <v>34</v>
      </c>
    </row>
    <row r="64" spans="1:7" ht="15" customHeight="1" x14ac:dyDescent="0.25">
      <c r="A64" s="31">
        <v>2</v>
      </c>
      <c r="B64" s="32" t="s">
        <v>81</v>
      </c>
      <c r="C64" s="13" t="s">
        <v>22</v>
      </c>
      <c r="D64" s="13">
        <v>1</v>
      </c>
      <c r="E64" s="13">
        <f>D64*120000</f>
        <v>120000</v>
      </c>
      <c r="F64" s="18">
        <f t="shared" si="0"/>
        <v>3.0960710857921296</v>
      </c>
      <c r="G64" s="13" t="s">
        <v>35</v>
      </c>
    </row>
    <row r="65" spans="1:7" ht="15" customHeight="1" x14ac:dyDescent="0.25">
      <c r="A65" s="17">
        <v>3</v>
      </c>
      <c r="B65" s="26" t="s">
        <v>72</v>
      </c>
      <c r="C65" s="9" t="s">
        <v>32</v>
      </c>
      <c r="D65" s="9">
        <v>70</v>
      </c>
      <c r="E65" s="9">
        <f>D65*1500</f>
        <v>105000</v>
      </c>
      <c r="F65" s="10">
        <f t="shared" si="0"/>
        <v>2.7090622000681135</v>
      </c>
      <c r="G65" s="9" t="s">
        <v>34</v>
      </c>
    </row>
    <row r="66" spans="1:7" ht="15" customHeight="1" x14ac:dyDescent="0.25">
      <c r="A66" s="17">
        <v>4</v>
      </c>
      <c r="B66" s="26" t="s">
        <v>58</v>
      </c>
      <c r="C66" s="9" t="s">
        <v>32</v>
      </c>
      <c r="D66" s="9">
        <v>200</v>
      </c>
      <c r="E66" s="9">
        <f>D66*1500</f>
        <v>300000</v>
      </c>
      <c r="F66" s="10">
        <f t="shared" si="0"/>
        <v>7.7401777144803239</v>
      </c>
      <c r="G66" s="9" t="s">
        <v>34</v>
      </c>
    </row>
    <row r="67" spans="1:7" ht="15" customHeight="1" x14ac:dyDescent="0.25">
      <c r="A67" s="17">
        <v>5</v>
      </c>
      <c r="B67" s="26" t="s">
        <v>73</v>
      </c>
      <c r="C67" s="9" t="s">
        <v>22</v>
      </c>
      <c r="D67" s="13">
        <v>64</v>
      </c>
      <c r="E67" s="9">
        <f>D67*310</f>
        <v>19840</v>
      </c>
      <c r="F67" s="10">
        <f t="shared" si="0"/>
        <v>0.51188375285096543</v>
      </c>
      <c r="G67" s="9" t="s">
        <v>34</v>
      </c>
    </row>
    <row r="68" spans="1:7" ht="15" customHeight="1" x14ac:dyDescent="0.25">
      <c r="A68" s="17">
        <v>7</v>
      </c>
      <c r="B68" s="26" t="s">
        <v>88</v>
      </c>
      <c r="C68" s="9" t="s">
        <v>32</v>
      </c>
      <c r="D68" s="9">
        <v>90</v>
      </c>
      <c r="E68" s="9">
        <f>D68*1500</f>
        <v>135000</v>
      </c>
      <c r="F68" s="10">
        <f t="shared" si="0"/>
        <v>3.4830799715161458</v>
      </c>
      <c r="G68" s="9" t="s">
        <v>34</v>
      </c>
    </row>
    <row r="69" spans="1:7" ht="15" customHeight="1" x14ac:dyDescent="0.25">
      <c r="A69" s="17">
        <v>9</v>
      </c>
      <c r="B69" s="26" t="s">
        <v>74</v>
      </c>
      <c r="C69" s="9" t="s">
        <v>22</v>
      </c>
      <c r="D69" s="9">
        <v>110</v>
      </c>
      <c r="E69" s="9">
        <f>D69*320</f>
        <v>35200</v>
      </c>
      <c r="F69" s="10">
        <f t="shared" si="0"/>
        <v>0.90818085183235797</v>
      </c>
      <c r="G69" s="9" t="s">
        <v>34</v>
      </c>
    </row>
    <row r="70" spans="1:7" ht="15" customHeight="1" x14ac:dyDescent="0.25">
      <c r="A70" s="17">
        <v>10</v>
      </c>
      <c r="B70" s="26" t="s">
        <v>59</v>
      </c>
      <c r="C70" s="9" t="s">
        <v>32</v>
      </c>
      <c r="D70" s="9">
        <v>90</v>
      </c>
      <c r="E70" s="9">
        <f>D70*1500</f>
        <v>135000</v>
      </c>
      <c r="F70" s="10">
        <f t="shared" si="0"/>
        <v>3.4830799715161458</v>
      </c>
      <c r="G70" s="9" t="s">
        <v>34</v>
      </c>
    </row>
    <row r="71" spans="1:7" ht="15" customHeight="1" x14ac:dyDescent="0.25">
      <c r="A71" s="17">
        <v>11</v>
      </c>
      <c r="B71" s="26" t="s">
        <v>60</v>
      </c>
      <c r="C71" s="9" t="s">
        <v>32</v>
      </c>
      <c r="D71" s="9">
        <v>400</v>
      </c>
      <c r="E71" s="9">
        <f>D71*1500</f>
        <v>600000</v>
      </c>
      <c r="F71" s="10">
        <f t="shared" si="0"/>
        <v>15.480355428960648</v>
      </c>
      <c r="G71" s="9" t="s">
        <v>34</v>
      </c>
    </row>
    <row r="72" spans="1:7" ht="15" customHeight="1" x14ac:dyDescent="0.25">
      <c r="A72" s="17">
        <v>12</v>
      </c>
      <c r="B72" s="26" t="s">
        <v>61</v>
      </c>
      <c r="C72" s="9" t="s">
        <v>22</v>
      </c>
      <c r="D72" s="9">
        <v>1</v>
      </c>
      <c r="E72" s="9">
        <v>280000</v>
      </c>
      <c r="F72" s="10">
        <f t="shared" si="0"/>
        <v>7.2241658668483026</v>
      </c>
      <c r="G72" s="9" t="s">
        <v>34</v>
      </c>
    </row>
    <row r="73" spans="1:7" ht="15" customHeight="1" x14ac:dyDescent="0.25">
      <c r="A73" s="17">
        <v>13</v>
      </c>
      <c r="B73" s="26" t="s">
        <v>62</v>
      </c>
      <c r="C73" s="9" t="s">
        <v>32</v>
      </c>
      <c r="D73" s="9">
        <v>320</v>
      </c>
      <c r="E73" s="9">
        <f>D73*1000</f>
        <v>320000</v>
      </c>
      <c r="F73" s="10">
        <f t="shared" si="0"/>
        <v>8.2561895621123451</v>
      </c>
      <c r="G73" s="9" t="s">
        <v>34</v>
      </c>
    </row>
    <row r="74" spans="1:7" ht="15" customHeight="1" x14ac:dyDescent="0.25">
      <c r="A74" s="17">
        <v>14</v>
      </c>
      <c r="B74" s="17" t="s">
        <v>75</v>
      </c>
      <c r="C74" s="14" t="s">
        <v>32</v>
      </c>
      <c r="D74" s="9">
        <v>112</v>
      </c>
      <c r="E74" s="9">
        <f>D74*1500</f>
        <v>168000</v>
      </c>
      <c r="F74" s="10">
        <f t="shared" si="0"/>
        <v>4.3344995201089818</v>
      </c>
      <c r="G74" s="9" t="s">
        <v>34</v>
      </c>
    </row>
    <row r="75" spans="1:7" ht="15" customHeight="1" x14ac:dyDescent="0.25">
      <c r="A75" s="17">
        <v>15</v>
      </c>
      <c r="B75" s="17" t="s">
        <v>76</v>
      </c>
      <c r="C75" s="14" t="s">
        <v>32</v>
      </c>
      <c r="D75" s="9">
        <v>242</v>
      </c>
      <c r="E75" s="9">
        <f>D75*1500</f>
        <v>363000</v>
      </c>
      <c r="F75" s="10">
        <f t="shared" si="0"/>
        <v>9.3656150345211913</v>
      </c>
      <c r="G75" s="9" t="s">
        <v>34</v>
      </c>
    </row>
    <row r="76" spans="1:7" ht="15" customHeight="1" x14ac:dyDescent="0.25">
      <c r="A76" s="17">
        <v>16</v>
      </c>
      <c r="B76" s="17" t="s">
        <v>84</v>
      </c>
      <c r="C76" s="14" t="s">
        <v>22</v>
      </c>
      <c r="D76" s="9">
        <v>12</v>
      </c>
      <c r="E76" s="9">
        <f>D76*6000</f>
        <v>72000</v>
      </c>
      <c r="F76" s="10">
        <f t="shared" si="0"/>
        <v>1.8576426514752777</v>
      </c>
      <c r="G76" s="9" t="s">
        <v>34</v>
      </c>
    </row>
    <row r="77" spans="1:7" ht="15" customHeight="1" x14ac:dyDescent="0.25">
      <c r="A77" s="24" t="s">
        <v>63</v>
      </c>
      <c r="B77" s="29"/>
      <c r="C77" s="9"/>
      <c r="D77" s="9"/>
      <c r="E77" s="9"/>
      <c r="F77" s="10">
        <f t="shared" si="0"/>
        <v>0</v>
      </c>
      <c r="G77" s="9"/>
    </row>
    <row r="78" spans="1:7" ht="15" customHeight="1" x14ac:dyDescent="0.25">
      <c r="A78" s="17"/>
      <c r="B78" s="26"/>
      <c r="C78" s="9"/>
      <c r="D78" s="9"/>
      <c r="E78" s="9"/>
      <c r="F78" s="10">
        <f t="shared" ref="F78:F94" si="1">E78/(12*$G$9)</f>
        <v>0</v>
      </c>
      <c r="G78" s="9"/>
    </row>
    <row r="79" spans="1:7" ht="15" customHeight="1" x14ac:dyDescent="0.25">
      <c r="A79" s="24" t="s">
        <v>64</v>
      </c>
      <c r="B79" s="29"/>
      <c r="C79" s="9"/>
      <c r="D79" s="9"/>
      <c r="E79" s="9"/>
      <c r="F79" s="10">
        <f t="shared" si="1"/>
        <v>0</v>
      </c>
      <c r="G79" s="9"/>
    </row>
    <row r="80" spans="1:7" ht="15" customHeight="1" x14ac:dyDescent="0.25">
      <c r="A80" s="17">
        <v>1</v>
      </c>
      <c r="B80" s="26" t="s">
        <v>65</v>
      </c>
      <c r="C80" s="9"/>
      <c r="D80" s="9"/>
      <c r="E80" s="15">
        <v>630000</v>
      </c>
      <c r="F80" s="10">
        <f t="shared" si="1"/>
        <v>16.254373200408679</v>
      </c>
      <c r="G80" s="9" t="s">
        <v>35</v>
      </c>
    </row>
    <row r="81" spans="1:7" ht="15" customHeight="1" x14ac:dyDescent="0.25">
      <c r="A81" s="17">
        <v>2</v>
      </c>
      <c r="B81" s="26" t="s">
        <v>78</v>
      </c>
      <c r="C81" s="9"/>
      <c r="D81" s="9">
        <v>1</v>
      </c>
      <c r="E81" s="15">
        <v>130000</v>
      </c>
      <c r="F81" s="10"/>
      <c r="G81" s="9"/>
    </row>
    <row r="82" spans="1:7" ht="15" customHeight="1" x14ac:dyDescent="0.25">
      <c r="A82" s="17">
        <v>3</v>
      </c>
      <c r="B82" s="26" t="s">
        <v>77</v>
      </c>
      <c r="C82" s="9" t="s">
        <v>22</v>
      </c>
      <c r="D82" s="9">
        <v>1</v>
      </c>
      <c r="E82" s="9">
        <v>4200</v>
      </c>
      <c r="F82" s="10">
        <f t="shared" si="1"/>
        <v>0.10836248800272454</v>
      </c>
      <c r="G82" s="9" t="s">
        <v>35</v>
      </c>
    </row>
    <row r="83" spans="1:7" ht="15" customHeight="1" x14ac:dyDescent="0.25">
      <c r="A83" s="17"/>
      <c r="B83" s="26"/>
      <c r="C83" s="9"/>
      <c r="D83" s="9"/>
      <c r="E83" s="9"/>
      <c r="F83" s="10">
        <f t="shared" si="1"/>
        <v>0</v>
      </c>
      <c r="G83" s="9"/>
    </row>
    <row r="84" spans="1:7" ht="15" customHeight="1" x14ac:dyDescent="0.25">
      <c r="A84" s="17"/>
      <c r="B84" s="26"/>
      <c r="C84" s="9"/>
      <c r="D84" s="9"/>
      <c r="E84" s="9"/>
      <c r="F84" s="10">
        <f t="shared" si="1"/>
        <v>0</v>
      </c>
      <c r="G84" s="9"/>
    </row>
    <row r="85" spans="1:7" ht="15" customHeight="1" x14ac:dyDescent="0.25">
      <c r="A85" s="24" t="s">
        <v>66</v>
      </c>
      <c r="B85" s="29"/>
      <c r="C85" s="9"/>
      <c r="D85" s="9"/>
      <c r="E85" s="9"/>
      <c r="F85" s="10">
        <f t="shared" si="1"/>
        <v>0</v>
      </c>
      <c r="G85" s="9"/>
    </row>
    <row r="86" spans="1:7" ht="15" customHeight="1" x14ac:dyDescent="0.25">
      <c r="A86" s="17"/>
      <c r="B86" s="26"/>
      <c r="C86" s="9"/>
      <c r="D86" s="9"/>
      <c r="E86" s="9"/>
      <c r="F86" s="10">
        <f t="shared" si="1"/>
        <v>0</v>
      </c>
      <c r="G86" s="9"/>
    </row>
    <row r="87" spans="1:7" ht="15" customHeight="1" x14ac:dyDescent="0.25">
      <c r="A87" s="17"/>
      <c r="B87" s="26"/>
      <c r="C87" s="9"/>
      <c r="D87" s="9"/>
      <c r="E87" s="9"/>
      <c r="F87" s="10">
        <f t="shared" si="1"/>
        <v>0</v>
      </c>
      <c r="G87" s="9"/>
    </row>
    <row r="88" spans="1:7" ht="15" customHeight="1" x14ac:dyDescent="0.25">
      <c r="A88" s="17"/>
      <c r="B88" s="26"/>
      <c r="C88" s="9"/>
      <c r="D88" s="9"/>
      <c r="E88" s="9"/>
      <c r="F88" s="10">
        <f t="shared" si="1"/>
        <v>0</v>
      </c>
      <c r="G88" s="9"/>
    </row>
    <row r="89" spans="1:7" ht="15" customHeight="1" x14ac:dyDescent="0.25">
      <c r="A89" s="24" t="s">
        <v>67</v>
      </c>
      <c r="B89" s="29"/>
      <c r="C89" s="9"/>
      <c r="D89" s="9"/>
      <c r="E89" s="9"/>
      <c r="F89" s="10">
        <f t="shared" si="1"/>
        <v>0</v>
      </c>
      <c r="G89" s="9"/>
    </row>
    <row r="90" spans="1:7" ht="15" customHeight="1" x14ac:dyDescent="0.25">
      <c r="A90" s="17"/>
      <c r="B90" s="26"/>
      <c r="C90" s="9"/>
      <c r="D90" s="9"/>
      <c r="E90" s="9"/>
      <c r="F90" s="10">
        <f t="shared" si="1"/>
        <v>0</v>
      </c>
      <c r="G90" s="9"/>
    </row>
    <row r="91" spans="1:7" ht="15" customHeight="1" x14ac:dyDescent="0.25">
      <c r="A91" s="17"/>
      <c r="B91" s="26"/>
      <c r="C91" s="9"/>
      <c r="D91" s="9"/>
      <c r="E91" s="9"/>
      <c r="F91" s="10">
        <f t="shared" si="1"/>
        <v>0</v>
      </c>
      <c r="G91" s="9"/>
    </row>
    <row r="92" spans="1:7" ht="15" customHeight="1" x14ac:dyDescent="0.25">
      <c r="A92" s="17"/>
      <c r="B92" s="26"/>
      <c r="C92" s="9"/>
      <c r="D92" s="9"/>
      <c r="E92" s="9"/>
      <c r="F92" s="10">
        <f t="shared" si="1"/>
        <v>0</v>
      </c>
      <c r="G92" s="9"/>
    </row>
    <row r="93" spans="1:7" ht="15" customHeight="1" x14ac:dyDescent="0.25">
      <c r="A93" s="24" t="s">
        <v>68</v>
      </c>
      <c r="B93" s="29"/>
      <c r="C93" s="9"/>
      <c r="D93" s="9"/>
      <c r="E93" s="9"/>
      <c r="F93" s="10">
        <f t="shared" si="1"/>
        <v>0</v>
      </c>
      <c r="G93" s="9"/>
    </row>
    <row r="94" spans="1:7" ht="15" customHeight="1" x14ac:dyDescent="0.25">
      <c r="A94" s="24" t="s">
        <v>69</v>
      </c>
      <c r="B94" s="29"/>
      <c r="C94" s="9"/>
      <c r="D94" s="9"/>
      <c r="E94" s="9"/>
      <c r="F94" s="10">
        <f t="shared" si="1"/>
        <v>0</v>
      </c>
      <c r="G94" s="9"/>
    </row>
    <row r="95" spans="1:7" ht="15" customHeight="1" x14ac:dyDescent="0.25">
      <c r="A95" s="17">
        <v>1</v>
      </c>
      <c r="B95" s="26" t="s">
        <v>79</v>
      </c>
      <c r="C95" s="9" t="s">
        <v>32</v>
      </c>
      <c r="D95" s="9">
        <v>12</v>
      </c>
      <c r="E95" s="9">
        <v>7800</v>
      </c>
      <c r="F95" s="10">
        <f t="shared" ref="F95:F96" si="2">E95/(12*$G$9)</f>
        <v>0.20124462057648843</v>
      </c>
      <c r="G95" s="9" t="s">
        <v>34</v>
      </c>
    </row>
    <row r="96" spans="1:7" ht="15" customHeight="1" x14ac:dyDescent="0.25">
      <c r="A96" s="17">
        <v>2</v>
      </c>
      <c r="B96" s="26" t="s">
        <v>80</v>
      </c>
      <c r="C96" s="9" t="s">
        <v>32</v>
      </c>
      <c r="D96" s="9">
        <v>26</v>
      </c>
      <c r="E96" s="9">
        <v>15600</v>
      </c>
      <c r="F96" s="10">
        <f t="shared" si="2"/>
        <v>0.40248924115297685</v>
      </c>
      <c r="G96" s="9" t="s">
        <v>34</v>
      </c>
    </row>
    <row r="97" spans="1:7" ht="15" customHeight="1" x14ac:dyDescent="0.25">
      <c r="A97" s="17">
        <v>3</v>
      </c>
      <c r="B97" s="26" t="s">
        <v>85</v>
      </c>
      <c r="C97" s="9" t="s">
        <v>32</v>
      </c>
      <c r="D97" s="9">
        <v>50</v>
      </c>
      <c r="E97" s="9">
        <f>D97*1200</f>
        <v>60000</v>
      </c>
      <c r="F97" s="10">
        <f t="shared" ref="F97" si="3">E97/(12*$G$9)</f>
        <v>1.5480355428960648</v>
      </c>
      <c r="G97" s="9" t="s">
        <v>34</v>
      </c>
    </row>
    <row r="98" spans="1:7" ht="15" customHeight="1" x14ac:dyDescent="0.25">
      <c r="A98" s="19" t="s">
        <v>70</v>
      </c>
      <c r="B98" s="19"/>
      <c r="C98" s="19"/>
      <c r="D98" s="19"/>
      <c r="E98" s="20">
        <f>SUM(E12:E97)</f>
        <v>4831630</v>
      </c>
      <c r="F98" s="21">
        <f>SUM(F12:F97)</f>
        <v>121.30483915910705</v>
      </c>
      <c r="G98" s="22"/>
    </row>
    <row r="99" spans="1:7" ht="15" customHeight="1" x14ac:dyDescent="0.25">
      <c r="A99" s="22"/>
      <c r="B99" s="22"/>
      <c r="C99" s="22"/>
      <c r="D99" s="22"/>
      <c r="E99" s="22"/>
      <c r="F99" s="22"/>
      <c r="G99" s="22"/>
    </row>
    <row r="100" spans="1:7" ht="15" customHeight="1" x14ac:dyDescent="0.25">
      <c r="A100" s="23" t="s">
        <v>71</v>
      </c>
      <c r="B100" s="23"/>
      <c r="C100" s="23"/>
      <c r="D100" s="23"/>
      <c r="E100" s="23"/>
      <c r="F100" s="23"/>
      <c r="G100" s="23"/>
    </row>
  </sheetData>
  <mergeCells count="34">
    <mergeCell ref="A55:B55"/>
    <mergeCell ref="A53:B53"/>
    <mergeCell ref="A16:B16"/>
    <mergeCell ref="A19:B19"/>
    <mergeCell ref="A23:B23"/>
    <mergeCell ref="A27:B27"/>
    <mergeCell ref="A30:B30"/>
    <mergeCell ref="A33:B33"/>
    <mergeCell ref="A35:B35"/>
    <mergeCell ref="A41:B41"/>
    <mergeCell ref="A44:B44"/>
    <mergeCell ref="A47:B47"/>
    <mergeCell ref="A50:B50"/>
    <mergeCell ref="A14:B14"/>
    <mergeCell ref="A1:G1"/>
    <mergeCell ref="A6:G6"/>
    <mergeCell ref="A7:G7"/>
    <mergeCell ref="A8:G8"/>
    <mergeCell ref="A11:B11"/>
    <mergeCell ref="A9:C9"/>
    <mergeCell ref="E9:F9"/>
    <mergeCell ref="A3:G3"/>
    <mergeCell ref="A4:G4"/>
    <mergeCell ref="A5:G5"/>
    <mergeCell ref="A58:B58"/>
    <mergeCell ref="A62:B62"/>
    <mergeCell ref="A77:B77"/>
    <mergeCell ref="A79:B79"/>
    <mergeCell ref="A85:B85"/>
    <mergeCell ref="A89:B89"/>
    <mergeCell ref="A93:B93"/>
    <mergeCell ref="A94:B94"/>
    <mergeCell ref="A98:D98"/>
    <mergeCell ref="A100:G100"/>
  </mergeCells>
  <pageMargins left="0.19685039370078741" right="0.19685039370078741" top="0.19685039370078741" bottom="0.19685039370078741" header="0" footer="0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2016-07-12T11:21:57Z</dcterms:modified>
</cp:coreProperties>
</file>